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158" documentId="13_ncr:1_{F6CB121F-512D-4AA6-A0C1-0FB36C537598}" xr6:coauthVersionLast="47" xr6:coauthVersionMax="47" xr10:uidLastSave="{2BB24E43-EDDF-44DC-9886-A357963A7F67}"/>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4" i="1"/>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<sst xmlns="http://schemas.openxmlformats.org/spreadsheetml/2006/main" count="179025" uniqueCount="39105">
  <si>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</si>
  <si>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</si>
  <si>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</si>
  <si>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</si>
  <si>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</si>
  <si>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</si>
  <si>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</si>
  <si>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</si>
  <si>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</si>
  <si>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</si>
  <si>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</si>
  <si>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</si>
  <si>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</si>
  <si>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</si>
  <si>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</si>
  <si>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</si>
  <si>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</si>
  <si>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</si>
  <si>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</si>
  <si>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</si>
  <si>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</si>
  <si>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</si>
  <si>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</si>
  <si>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</si>
  <si>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</si>
  <si>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</si>
  <si>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</si>
  <si>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</si>
  <si>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</si>
  <si>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</si>
  <si>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</si>
  <si>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</si>
  <si>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</si>
  <si>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</si>
  <si>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</si>
  <si>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</si>
  <si>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</si>
  <si>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</si>
  <si>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</si>
  <si>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</si>
  <si>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</si>
  <si>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</si>
  <si>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</si>
  <si>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</si>
  <si>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</si>
  <si>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</si>
  <si>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</si>
  <si>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</si>
  <si>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</si>
  <si>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</si>
  <si>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</si>
  <si>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</si>
  <si>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</si>
  <si>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</si>
  <si>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</si>
  <si>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</si>
  <si>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</si>
  <si>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</si>
  <si>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</si>
  <si>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</si>
  <si>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</si>
  <si>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</si>
  <si>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</si>
  <si>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</si>
  <si>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</si>
  <si>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</si>
  <si>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</si>
  <si>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</si>
  <si>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</si>
  <si>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</si>
  <si>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</si>
  <si>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</si>
  <si>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</si>
  <si>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</si>
  <si>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</si>
  <si>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</si>
  <si>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</si>
  <si>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</si>
  <si>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</si>
  <si>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</si>
  <si>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</si>
  <si>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</si>
  <si>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</si>
  <si>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</si>
  <si>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</si>
  <si>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</si>
  <si>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</si>
  <si>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</si>
  <si>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</si>
  <si>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</si>
  <si>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</si>
  <si>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</si>
  <si>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</si>
  <si>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</si>
  <si>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</si>
  <si>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</si>
  <si>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</si>
  <si>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</si>
  <si>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</si>
  <si>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</si>
  <si>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</si>
  <si>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</si>
  <si>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</si>
  <si>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</si>
  <si>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</si>
  <si>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</si>
  <si>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</si>
  <si>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</si>
  <si>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</si>
  <si>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</si>
  <si>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</si>
  <si>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</si>
  <si>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</si>
  <si>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</si>
  <si>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</si>
  <si>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</si>
  <si>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</si>
  <si>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</si>
  <si>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</si>
  <si>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</si>
  <si>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</si>
  <si>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</si>
  <si>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</si>
  <si>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</si>
  <si>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</si>
  <si>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</si>
  <si>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</si>
  <si>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</si>
  <si>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</si>
  <si>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</si>
  <si>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</si>
  <si>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</si>
  <si>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</si>
  <si>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</si>
  <si>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</si>
  <si>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</si>
  <si>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</si>
  <si>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</si>
  <si>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</si>
  <si>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</si>
  <si>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</si>
  <si>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</si>
  <si>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</si>
  <si>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</si>
  <si>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</si>
  <si>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</si>
  <si>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</si>
  <si>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</si>
  <si>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</si>
  <si>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</si>
  <si>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</si>
  <si>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</si>
  <si>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</si>
  <si>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</si>
  <si>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</si>
  <si>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</si>
  <si>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</si>
  <si>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</si>
  <si>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</si>
  <si>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</si>
  <si>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</si>
  <si>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</si>
  <si>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</si>
  <si>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</si>
  <si>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</si>
  <si>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</si>
  <si>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</si>
  <si>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</si>
  <si>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</si>
  <si>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</si>
  <si>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</si>
  <si>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</si>
  <si>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</si>
  <si>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</si>
  <si>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</si>
  <si>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</si>
  <si>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</si>
  <si>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</si>
  <si>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</si>
  <si>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</si>
  <si>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</si>
  <si>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</si>
  <si>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</si>
  <si>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</si>
  <si>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</si>
  <si>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</si>
  <si>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</si>
  <si>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</si>
  <si>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</si>
  <si>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</si>
  <si>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</si>
  <si>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</si>
  <si>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</si>
  <si>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</si>
  <si>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</si>
  <si>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</si>
  <si>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</si>
  <si>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</si>
  <si>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</si>
  <si>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</si>
  <si>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</si>
  <si>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</si>
  <si>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</si>
  <si>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</si>
  <si>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</si>
  <si>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</si>
  <si>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</si>
  <si>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</si>
  <si>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</si>
  <si>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</si>
  <si>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</si>
  <si>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</si>
  <si>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</si>
  <si>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</si>
  <si>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</si>
  <si>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</si>
  <si>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</si>
  <si>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</si>
  <si>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</si>
  <si>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</si>
  <si>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</si>
  <si>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</si>
  <si>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</si>
  <si>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</si>
  <si>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</si>
  <si>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</si>
  <si>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</si>
  <si>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</si>
  <si>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</si>
  <si>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</si>
  <si>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</si>
  <si>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</si>
  <si>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</si>
  <si>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</si>
  <si>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</si>
  <si>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</si>
  <si>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</si>
  <si>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</si>
  <si>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</si>
  <si>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</si>
  <si>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</si>
  <si>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</si>
  <si>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</si>
  <si>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</si>
  <si>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</si>
  <si>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</si>
  <si>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</si>
  <si>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</si>
  <si>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</si>
  <si>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</si>
  <si>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</si>
  <si>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</si>
  <si>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</si>
  <si>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</si>
  <si>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</si>
  <si>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</si>
  <si>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</si>
  <si>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</si>
  <si>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</si>
  <si>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</si>
  <si>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</si>
  <si>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</si>
  <si>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</si>
  <si>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</si>
  <si>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</si>
  <si>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</si>
  <si>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</si>
  <si>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</si>
  <si>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</si>
  <si>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</si>
  <si>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</si>
  <si>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</si>
  <si>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</si>
  <si>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</si>
  <si>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</si>
  <si>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</si>
  <si>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</si>
  <si>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</si>
  <si>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</si>
  <si>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</si>
  <si>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</si>
  <si>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</si>
  <si>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</si>
  <si>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</si>
  <si>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</si>
  <si>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</si>
  <si>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</si>
  <si>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</si>
  <si>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</si>
  <si>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</si>
  <si>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</si>
  <si>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</si>
  <si>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</si>
  <si>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</si>
  <si>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</si>
  <si>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</si>
  <si>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</si>
  <si>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</si>
  <si>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</si>
  <si>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</si>
  <si>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</si>
  <si>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</si>
  <si>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</si>
  <si>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</si>
  <si>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</si>
  <si>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</si>
  <si>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</si>
  <si>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</si>
  <si>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</si>
  <si>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</si>
  <si>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</si>
  <si>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</si>
  <si>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</si>
  <si>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</si>
  <si>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</si>
  <si>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</si>
  <si>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</si>
  <si>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</si>
  <si>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</si>
  <si>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</si>
  <si>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</si>
  <si>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</si>
  <si>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</si>
  <si>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</si>
  <si>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</si>
  <si>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</si>
  <si>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</si>
  <si>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</si>
  <si>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</si>
  <si>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</si>
  <si>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</si>
  <si>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</si>
  <si>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</si>
  <si>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</si>
  <si>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</si>
  <si>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</si>
  <si>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</si>
  <si>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</si>
  <si>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</si>
  <si>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</si>
  <si>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</si>
  <si>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</si>
  <si>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</si>
  <si>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</si>
  <si>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</si>
  <si>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</si>
  <si>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</si>
  <si>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</si>
  <si>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</si>
  <si>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</si>
  <si>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</si>
  <si>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</si>
  <si>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</si>
  <si>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</si>
  <si>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</si>
  <si>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</si>
  <si>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</si>
  <si>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</si>
  <si>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</si>
  <si>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</si>
  <si>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</si>
  <si>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</si>
  <si>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</si>
  <si>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</si>
  <si>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</si>
  <si>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</si>
  <si>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</si>
  <si>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</si>
  <si>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</si>
  <si>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</si>
  <si>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</si>
  <si>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</si>
  <si>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</si>
  <si>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</si>
  <si>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</si>
  <si>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</si>
  <si>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</si>
  <si>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</si>
  <si>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</si>
  <si>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</si>
  <si>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</si>
  <si>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</si>
  <si>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</si>
  <si>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</si>
  <si>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</si>
  <si>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</si>
  <si>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</si>
  <si>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</si>
  <si>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</si>
  <si>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</si>
  <si>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</si>
  <si>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</si>
  <si>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</si>
  <si>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</si>
  <si>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</si>
  <si>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</si>
  <si>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</si>
  <si>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</si>
  <si>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</si>
  <si>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</si>
  <si>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</si>
  <si>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</si>
  <si>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</si>
  <si>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</si>
  <si>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</si>
  <si>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</si>
  <si>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</si>
  <si>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</si>
  <si>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</si>
  <si>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</si>
  <si>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</si>
  <si>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</si>
  <si>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</si>
  <si>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</si>
  <si>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</si>
  <si>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</si>
  <si>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</si>
  <si>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</si>
  <si>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</si>
  <si>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</si>
  <si>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</si>
  <si>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</si>
  <si>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</si>
  <si>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</si>
  <si>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</si>
  <si>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</si>
  <si>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</si>
  <si>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</si>
  <si>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</si>
  <si>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</si>
  <si>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</si>
  <si>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</si>
  <si>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</si>
  <si>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</si>
  <si>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</si>
  <si>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</si>
  <si>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</si>
  <si>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</si>
  <si>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</si>
  <si>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</si>
  <si>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</si>
  <si>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</si>
  <si>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</si>
  <si>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</si>
  <si>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</si>
  <si>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</si>
  <si>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</si>
  <si>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</si>
  <si>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</si>
  <si>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</si>
  <si>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</si>
  <si>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</si>
  <si>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</si>
  <si>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</si>
  <si>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</si>
  <si>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</si>
  <si>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</si>
  <si>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</si>
  <si>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</si>
  <si>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</si>
  <si>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</si>
  <si>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</si>
  <si>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</si>
  <si>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</si>
  <si>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</si>
  <si>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</si>
  <si>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</si>
  <si>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</si>
  <si>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</si>
  <si>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</si>
  <si>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</si>
  <si>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</si>
  <si>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</si>
  <si>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</si>
  <si>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</si>
  <si>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</si>
  <si>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</si>
  <si>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</si>
  <si>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</si>
  <si>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</si>
  <si>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</si>
  <si>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</si>
  <si>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</si>
  <si>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</si>
  <si>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</si>
  <si>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</si>
  <si>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</si>
  <si>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</si>
  <si>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</si>
  <si>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</si>
  <si>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</si>
  <si>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</si>
  <si>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</si>
  <si>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</si>
  <si>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</si>
  <si>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</si>
  <si>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</si>
  <si>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</si>
  <si>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</si>
  <si>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</si>
  <si>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</si>
  <si>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</si>
  <si>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</si>
  <si>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</si>
  <si>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</si>
  <si>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</si>
  <si>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</si>
  <si>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</si>
  <si>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</si>
  <si>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</si>
  <si>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</si>
  <si>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</si>
  <si>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</si>
  <si>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</si>
  <si>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</si>
  <si>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</si>
  <si>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</si>
  <si>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</si>
  <si>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</si>
  <si>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</si>
  <si>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</si>
  <si>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</si>
  <si>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</si>
  <si>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</si>
  <si>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</si>
  <si>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</si>
  <si>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</si>
  <si>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</si>
  <si>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</si>
  <si>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</si>
  <si>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</si>
  <si>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</si>
  <si>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</si>
  <si>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</si>
  <si>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</si>
  <si>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</si>
  <si>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</si>
  <si>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</si>
  <si>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</si>
  <si>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</si>
  <si>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</si>
  <si>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</si>
  <si>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</si>
  <si>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</si>
  <si>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</si>
  <si>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</si>
  <si>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</si>
  <si>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</si>
  <si>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</si>
  <si>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</si>
  <si>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</si>
  <si>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</si>
  <si>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</si>
  <si>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</si>
  <si>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</si>
  <si>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</si>
  <si>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</si>
  <si>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</si>
  <si>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</si>
  <si>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</si>
  <si>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</si>
  <si>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</si>
  <si>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</si>
  <si>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</si>
  <si>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</si>
  <si>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</si>
  <si>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</si>
  <si>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</si>
  <si>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</si>
  <si>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</si>
  <si>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</si>
  <si>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</si>
  <si>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</si>
  <si>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</si>
  <si>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</si>
  <si>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</si>
  <si>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</si>
  <si>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</si>
  <si>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</si>
  <si>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</si>
  <si>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</si>
  <si>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</si>
  <si>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</si>
  <si>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</si>
  <si>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</si>
  <si>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</si>
  <si>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</si>
  <si>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</si>
  <si>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</si>
  <si>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</si>
  <si>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</si>
  <si>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</si>
  <si>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</si>
  <si>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</si>
  <si>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</si>
  <si>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</si>
  <si>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</si>
  <si>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</si>
  <si>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</si>
  <si>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</si>
  <si>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</si>
  <si>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</si>
  <si>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</si>
  <si>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</si>
  <si>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</si>
  <si>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</si>
  <si>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</si>
  <si>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</si>
  <si>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</si>
  <si>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</si>
  <si>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</si>
  <si>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</si>
  <si>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</si>
  <si>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</si>
  <si>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</si>
  <si>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</si>
  <si>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</si>
  <si>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</si>
  <si>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</si>
  <si>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</si>
  <si>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</si>
  <si>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</si>
  <si>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</si>
  <si>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</si>
  <si>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</si>
  <si>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</si>
  <si>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</si>
  <si>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</si>
  <si>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</si>
  <si>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</si>
  <si>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</si>
  <si>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</si>
  <si>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</si>
  <si>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</si>
  <si>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</si>
  <si>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</si>
  <si>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</si>
  <si>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</si>
  <si>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</si>
  <si>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</si>
  <si>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</si>
  <si>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</si>
  <si>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</si>
  <si>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</si>
  <si>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</si>
  <si>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</si>
  <si>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</si>
  <si>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</si>
  <si>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</si>
  <si>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</si>
  <si>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</si>
  <si>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</si>
  <si>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</si>
  <si>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</si>
  <si>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</si>
  <si>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</si>
  <si>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</si>
  <si>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</si>
  <si>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</si>
  <si>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</si>
  <si>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</si>
  <si>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</si>
  <si>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</si>
  <si>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</si>
  <si>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</si>
  <si>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</si>
  <si>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</si>
  <si>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</si>
  <si>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</si>
  <si>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</si>
  <si>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</si>
  <si>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</si>
  <si>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</si>
  <si>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</si>
  <si>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</si>
  <si>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</si>
  <si>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</si>
  <si>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</si>
  <si>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</si>
  <si>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</si>
  <si>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</si>
  <si>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</si>
  <si>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</si>
  <si>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</si>
  <si>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</si>
  <si>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</si>
  <si>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</si>
  <si>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</si>
  <si>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</si>
  <si>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</si>
  <si>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</si>
  <si>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</si>
  <si>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</si>
  <si>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</si>
  <si>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</si>
  <si>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</si>
  <si>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</si>
  <si>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</si>
  <si>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</si>
  <si>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</si>
  <si>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</si>
  <si>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</si>
  <si>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</si>
  <si>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</si>
  <si>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</si>
  <si>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</si>
  <si>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</si>
  <si>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</si>
  <si>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</si>
  <si>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</si>
  <si>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</si>
  <si>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</si>
  <si>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</si>
  <si>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</si>
  <si>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</si>
  <si>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</si>
  <si>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</si>
  <si>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</si>
  <si>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</si>
  <si>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</si>
  <si>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</si>
  <si>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</si>
  <si>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</si>
  <si>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</si>
  <si>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</si>
  <si>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</si>
  <si>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</si>
  <si>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</si>
  <si>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</si>
  <si>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</si>
  <si>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</si>
  <si>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</si>
  <si>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</si>
  <si>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</si>
  <si>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</si>
  <si>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</si>
  <si>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</si>
  <si>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</si>
  <si>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</si>
  <si>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</si>
  <si>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</si>
  <si>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</si>
  <si>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</si>
  <si>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</si>
  <si>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</si>
  <si>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</si>
  <si>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</si>
  <si>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</si>
  <si>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</si>
  <si>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</si>
  <si>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</si>
  <si>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</si>
  <si>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</si>
  <si>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</si>
  <si>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</si>
  <si>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</si>
  <si>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</si>
  <si>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</si>
  <si>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</si>
  <si>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</si>
  <si>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</si>
  <si>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</si>
  <si>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</si>
  <si>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</si>
  <si>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</si>
  <si>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</si>
  <si>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</si>
  <si>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</si>
  <si>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</si>
  <si>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</si>
  <si>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</si>
  <si>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</si>
  <si>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</si>
  <si>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</si>
  <si>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</si>
  <si>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</si>
  <si>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</si>
  <si>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</si>
  <si>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</si>
  <si>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</si>
  <si>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</si>
  <si>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</si>
  <si>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</si>
  <si>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</si>
  <si>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</si>
  <si>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</si>
  <si>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</si>
  <si>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</si>
  <si>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</si>
  <si>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</si>
  <si>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</si>
  <si>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</si>
  <si>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</si>
  <si>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</si>
  <si>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</si>
  <si>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</si>
  <si>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</si>
  <si>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</si>
  <si>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</si>
  <si>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</si>
  <si>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</si>
  <si>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</si>
  <si>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</si>
  <si>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</si>
  <si>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</si>
  <si>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</si>
  <si>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</si>
  <si>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</si>
  <si>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</si>
  <si>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</si>
  <si>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</si>
  <si>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</si>
  <si>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</si>
  <si>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</si>
  <si>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</si>
  <si>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</si>
  <si>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</si>
  <si>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</si>
  <si>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</si>
  <si>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</si>
  <si>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</si>
  <si>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</si>
  <si>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</si>
  <si>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</si>
  <si>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</si>
  <si>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</si>
  <si>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</si>
  <si>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</si>
  <si>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</si>
  <si>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</si>
  <si>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</si>
  <si>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</si>
  <si>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</si>
  <si>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</si>
  <si>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</si>
  <si>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</si>
  <si>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</si>
  <si>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</si>
  <si>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</si>
  <si>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</si>
  <si>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</si>
  <si>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</si>
  <si>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</si>
  <si>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</si>
  <si>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</si>
  <si>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</si>
  <si>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</si>
  <si>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</si>
  <si>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</si>
  <si>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</si>
  <si>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</si>
  <si>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</si>
  <si>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</si>
  <si>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</si>
  <si>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</si>
  <si>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</si>
  <si>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</si>
  <si>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</si>
  <si>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</si>
  <si>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</si>
  <si>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</si>
  <si>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</si>
  <si>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</si>
  <si>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</si>
  <si>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</si>
  <si>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</si>
  <si>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</si>
  <si>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</si>
  <si>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</si>
  <si>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</si>
  <si>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</si>
  <si>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</si>
  <si>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</si>
  <si>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</si>
  <si>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</si>
  <si>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</si>
  <si>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</si>
  <si>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</si>
  <si>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</si>
  <si>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</si>
  <si>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</si>
  <si>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</si>
  <si>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</si>
  <si>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</si>
  <si>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</si>
  <si>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</si>
  <si>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</si>
  <si>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</si>
  <si>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</si>
  <si>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</si>
  <si>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</si>
  <si>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</si>
  <si>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</si>
  <si>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</si>
  <si>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</si>
  <si>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</si>
  <si>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</si>
  <si>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</si>
  <si>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</si>
  <si>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</si>
  <si>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</si>
  <si>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</si>
  <si>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</si>
  <si>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</si>
  <si>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</si>
  <si>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</si>
  <si>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</si>
  <si>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</si>
  <si>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</si>
  <si>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</si>
  <si>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</si>
  <si>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</si>
  <si>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</si>
  <si>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</si>
  <si>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</si>
  <si>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</si>
  <si>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</si>
  <si>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</si>
  <si>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</si>
  <si>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</si>
  <si>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</si>
  <si>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</si>
  <si>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</si>
  <si>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</si>
  <si>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</si>
  <si>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</si>
  <si>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</si>
  <si>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</si>
  <si>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</si>
  <si>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</si>
  <si>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</si>
  <si>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</si>
  <si>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</si>
  <si>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</si>
  <si>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</si>
  <si>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</si>
  <si>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</si>
  <si>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</si>
  <si>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</si>
  <si>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</si>
  <si>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</si>
  <si>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</si>
  <si>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</si>
  <si>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</si>
  <si>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</si>
  <si>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</si>
  <si>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</si>
  <si>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</si>
  <si>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</si>
  <si>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</si>
  <si>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</si>
  <si>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</si>
  <si>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</si>
  <si>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</si>
  <si>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</si>
  <si>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</si>
  <si>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</si>
  <si>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</si>
  <si>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</si>
  <si>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</si>
  <si>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</si>
  <si>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</si>
  <si>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</si>
  <si>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</si>
  <si>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</si>
  <si>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</si>
  <si>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</si>
  <si>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</si>
  <si>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</si>
  <si>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</si>
  <si>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</si>
  <si>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</si>
  <si>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</si>
  <si>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</si>
  <si>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</si>
  <si>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</si>
  <si>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</si>
  <si>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</si>
  <si>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</si>
  <si>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</si>
  <si>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</si>
  <si>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</si>
  <si>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</si>
  <si>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</si>
  <si>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</si>
  <si>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</si>
  <si>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</si>
  <si>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</si>
  <si>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</si>
  <si>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</si>
  <si>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</si>
  <si>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</si>
  <si>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</si>
  <si>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</si>
  <si>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</si>
  <si>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</si>
  <si>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</si>
  <si>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</si>
  <si>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</si>
  <si>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</si>
  <si>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</si>
  <si>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</si>
  <si>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</si>
  <si>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</si>
  <si>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</si>
  <si>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</si>
  <si>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</si>
  <si>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</si>
  <si>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</si>
  <si>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</si>
  <si>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</si>
  <si>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</si>
  <si>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</si>
  <si>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</si>
  <si>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</si>
  <si>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</si>
  <si>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</si>
  <si>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</si>
  <si>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</si>
  <si>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</si>
  <si>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</si>
  <si>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</si>
  <si>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</si>
  <si>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</si>
  <si>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</si>
  <si>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</si>
  <si>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</si>
  <si>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</si>
  <si>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</si>
  <si>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</si>
  <si>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</si>
  <si>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</si>
  <si>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</si>
  <si>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</si>
  <si>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</si>
  <si>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</si>
  <si>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</si>
  <si>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</si>
  <si>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</si>
  <si>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</si>
  <si>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</si>
  <si>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</si>
  <si>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</si>
  <si>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</si>
  <si>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</si>
  <si>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</si>
  <si>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</si>
  <si>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</si>
  <si>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</si>
  <si>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</si>
  <si>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</si>
  <si>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</si>
  <si>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</si>
  <si>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</si>
  <si>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</si>
  <si>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</si>
  <si>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</si>
  <si>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</si>
  <si>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</si>
  <si>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</si>
  <si>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</si>
  <si>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</si>
  <si>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</si>
  <si>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</si>
  <si>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</si>
  <si>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</si>
  <si>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</si>
  <si>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</si>
  <si>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</si>
  <si>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</si>
  <si>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</si>
  <si>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</si>
  <si>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</si>
  <si>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</si>
  <si>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</si>
  <si>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</si>
  <si>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</si>
  <si>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</si>
  <si>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</si>
  <si>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</si>
  <si>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</si>
  <si>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</si>
  <si>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</si>
  <si>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</si>
  <si>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</si>
  <si>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</si>
  <si>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</si>
  <si>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</si>
  <si>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</si>
  <si>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</si>
  <si>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</si>
  <si>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</si>
  <si>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</si>
  <si>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</si>
  <si>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</si>
  <si>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</si>
  <si>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</si>
  <si>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</si>
  <si>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</si>
  <si>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</si>
  <si>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</si>
  <si>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</si>
  <si>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</si>
  <si>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</si>
  <si>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</si>
  <si>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</si>
  <si>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</si>
  <si>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</si>
  <si>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</si>
  <si>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</si>
  <si>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</si>
  <si>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</si>
  <si>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</si>
  <si>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</si>
  <si>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</si>
  <si>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</si>
  <si>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</si>
  <si>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</si>
  <si>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</si>
  <si>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</si>
  <si>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</si>
  <si>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</si>
  <si>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</si>
  <si>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</si>
  <si>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</si>
  <si>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</si>
  <si>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</si>
  <si>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</si>
  <si>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</si>
  <si>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</si>
  <si>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</si>
  <si>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</si>
  <si>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</si>
  <si>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</si>
  <si>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</si>
  <si>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</si>
  <si>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</si>
  <si>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</si>
  <si>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</si>
  <si>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</si>
  <si>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</si>
  <si>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</si>
  <si>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</si>
  <si>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</si>
  <si>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</si>
  <si>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</si>
  <si>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</si>
  <si>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</si>
  <si>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</si>
  <si>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</si>
  <si>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</si>
  <si>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</si>
  <si>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</si>
  <si>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</si>
  <si>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</si>
  <si>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</si>
  <si>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</si>
  <si>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</si>
  <si>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</si>
  <si>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</si>
  <si>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</si>
  <si>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</si>
  <si>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</si>
  <si>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</si>
  <si>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</si>
  <si>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</si>
  <si>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</si>
  <si>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</si>
  <si>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</si>
  <si>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</si>
  <si>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</si>
  <si>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</si>
  <si>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</si>
  <si>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</si>
  <si>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</si>
  <si>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</si>
  <si>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</si>
  <si>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</si>
  <si>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</si>
  <si>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</si>
  <si>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</si>
  <si>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</si>
  <si>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</si>
  <si>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</si>
  <si>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</si>
  <si>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</si>
  <si>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</si>
  <si>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</si>
  <si>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</si>
  <si>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</si>
  <si>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</si>
  <si>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</si>
  <si>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</si>
  <si>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</si>
  <si>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</si>
  <si>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</si>
  <si>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</si>
  <si>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</si>
  <si>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</si>
  <si>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</si>
  <si>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</si>
  <si>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</si>
  <si>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</si>
  <si>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</si>
  <si>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</si>
  <si>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</si>
  <si>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</si>
  <si>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</si>
  <si>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</si>
  <si>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</si>
  <si>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</si>
  <si>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</si>
  <si>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</si>
  <si>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</si>
  <si>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</si>
  <si>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</si>
  <si>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</si>
  <si>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</si>
  <si>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</si>
  <si>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</si>
  <si>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</si>
  <si>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</si>
  <si>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</si>
  <si>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</si>
  <si>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</si>
  <si>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</si>
  <si>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</si>
  <si>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</si>
  <si>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</si>
  <si>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</si>
  <si>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</si>
  <si>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</si>
  <si>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</si>
  <si>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</si>
  <si>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</si>
  <si>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</si>
  <si>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</si>
  <si>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</si>
  <si>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</si>
  <si>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</si>
  <si>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</si>
  <si>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</si>
  <si>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</si>
  <si>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</si>
  <si>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</si>
  <si>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</si>
  <si>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</si>
  <si>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</si>
  <si>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</si>
  <si>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</si>
  <si>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</si>
  <si>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</si>
  <si>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</si>
  <si>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</si>
  <si>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</si>
  <si>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</si>
  <si>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</si>
  <si>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</si>
  <si>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</si>
  <si>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</si>
  <si>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</si>
  <si>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</si>
  <si>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</si>
  <si>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</si>
  <si>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</si>
  <si>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</si>
  <si>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</si>
  <si>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</si>
  <si>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</si>
  <si>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</si>
  <si>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</si>
  <si>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</si>
  <si>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</si>
  <si>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</si>
  <si>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</si>
  <si>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</si>
  <si>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</si>
  <si>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</si>
  <si>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</si>
  <si>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</si>
  <si>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</si>
  <si>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</si>
  <si>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</si>
  <si>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</si>
  <si>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</si>
  <si>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</si>
  <si>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</si>
  <si>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</si>
  <si>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</si>
  <si>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</si>
  <si>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</si>
  <si>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</si>
  <si>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</si>
  <si>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</si>
  <si>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</si>
  <si>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</si>
  <si>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</si>
  <si>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</si>
  <si>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</si>
  <si>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</si>
  <si>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</si>
  <si>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</si>
  <si>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</si>
  <si>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</si>
  <si>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</si>
  <si>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</si>
  <si>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</si>
  <si>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</si>
  <si>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</si>
  <si>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</si>
  <si>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</si>
  <si>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</si>
  <si>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</si>
  <si>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</si>
  <si>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</si>
  <si>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</si>
  <si>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</si>
  <si>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</si>
  <si>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</si>
  <si>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</si>
  <si>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</si>
  <si>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</si>
  <si>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</si>
  <si>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</si>
  <si>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</si>
  <si>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</si>
  <si>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</si>
  <si>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</si>
  <si>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</si>
  <si>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</si>
  <si>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</si>
  <si>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</si>
  <si>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</si>
  <si>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</si>
  <si>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</si>
  <si>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</si>
  <si>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</si>
  <si>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</si>
  <si>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</si>
  <si>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</si>
  <si>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</si>
  <si>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</si>
  <si>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</si>
  <si>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</si>
  <si>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</si>
  <si>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</si>
  <si>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</si>
  <si>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</si>
  <si>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</si>
  <si>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</si>
  <si>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</si>
  <si>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</si>
  <si>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</si>
  <si>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</si>
  <si>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</si>
  <si>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</si>
  <si>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</si>
  <si>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</si>
  <si>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</si>
  <si>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</si>
  <si>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</si>
  <si>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</si>
  <si>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</si>
  <si>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</si>
  <si>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</si>
  <si>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</si>
  <si>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</si>
  <si>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</si>
  <si>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</si>
  <si>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</si>
  <si>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</si>
  <si>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</si>
  <si>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</si>
  <si>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</si>
  <si>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</si>
  <si>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</si>
  <si>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</si>
  <si>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</si>
  <si>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</si>
  <si>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</si>
  <si>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</si>
  <si>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</si>
  <si>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</si>
  <si>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</si>
  <si>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</si>
  <si>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</si>
  <si>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</si>
  <si>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</si>
  <si>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</si>
  <si>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</si>
  <si>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</si>
  <si>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</si>
  <si>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</si>
  <si>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</si>
  <si>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</si>
  <si>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</si>
  <si>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</si>
  <si>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</si>
  <si>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</si>
  <si>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</si>
  <si>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</si>
  <si>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</si>
  <si>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</si>
  <si>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</si>
  <si>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</si>
  <si>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</si>
  <si>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</si>
  <si>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</si>
  <si>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</si>
  <si>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</si>
  <si>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</si>
  <si>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</si>
  <si>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</si>
  <si>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</si>
  <si>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</si>
  <si>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</si>
  <si>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</si>
  <si>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</si>
  <si>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</si>
  <si>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</si>
  <si>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</si>
  <si>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</si>
  <si>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</si>
  <si>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</si>
  <si>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</si>
  <si>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</si>
  <si>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</si>
  <si>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</si>
  <si>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</si>
  <si>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</si>
  <si>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</si>
  <si>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</si>
  <si>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</si>
  <si>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</si>
  <si>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</si>
  <si>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</si>
  <si>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</si>
  <si>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</si>
  <si>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</si>
  <si>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</si>
  <si>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</si>
  <si>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</si>
  <si>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</si>
  <si>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</si>
  <si>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</si>
  <si>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</si>
  <si>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</si>
  <si>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</si>
  <si>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</si>
  <si>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</si>
  <si>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</si>
  <si>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</si>
  <si>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</si>
  <si>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</si>
  <si>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</si>
  <si>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</si>
  <si>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</si>
  <si>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</si>
  <si>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</si>
  <si>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</si>
  <si>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</si>
  <si>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</si>
  <si>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</si>
  <si>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</si>
  <si>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</si>
  <si>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</si>
  <si>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</si>
  <si>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</si>
  <si>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</si>
  <si>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</si>
  <si>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</si>
  <si>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</si>
  <si>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</si>
  <si>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</si>
  <si>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</si>
  <si>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</si>
  <si>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</si>
  <si>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</si>
  <si>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</si>
  <si>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</si>
  <si>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</si>
  <si>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</si>
  <si>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</si>
  <si>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</si>
  <si>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</si>
  <si>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</si>
  <si>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</si>
  <si>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</si>
  <si>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</si>
  <si>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</si>
  <si>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</si>
  <si>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</si>
  <si>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</si>
  <si>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</si>
  <si>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</si>
  <si>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</si>
  <si>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</si>
  <si>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</si>
  <si>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</si>
  <si>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</si>
  <si>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</si>
  <si>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</si>
  <si>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</si>
  <si>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</si>
  <si>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</si>
  <si>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</si>
  <si>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</si>
  <si>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</si>
  <si>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</si>
  <si>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</si>
  <si>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</si>
  <si>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</si>
  <si>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</si>
  <si>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</si>
  <si>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</si>
  <si>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</si>
  <si>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</si>
  <si>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</si>
  <si>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</si>
  <si>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</si>
  <si>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</si>
  <si>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</si>
  <si>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</si>
  <si>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</si>
  <si>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</si>
  <si>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</si>
  <si>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</si>
  <si>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</si>
  <si>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</si>
  <si>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</si>
  <si>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</si>
  <si>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</si>
  <si>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</si>
  <si>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</si>
  <si>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</si>
  <si>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</si>
  <si>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</si>
  <si>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</si>
  <si>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</si>
  <si>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</si>
  <si>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</si>
  <si>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</si>
  <si>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</si>
  <si>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</si>
  <si>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</si>
  <si>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</si>
  <si>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</si>
  <si>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</si>
  <si>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</si>
  <si>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</si>
  <si>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</si>
  <si>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</si>
  <si>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</si>
  <si>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</si>
  <si>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</si>
  <si>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</si>
  <si>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</si>
  <si>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</si>
  <si>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</si>
  <si>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</si>
  <si>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</si>
  <si>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</si>
  <si>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</si>
  <si>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</si>
  <si>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</si>
  <si>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</si>
  <si>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</si>
  <si>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</si>
  <si>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</si>
  <si>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</si>
  <si>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</si>
  <si>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</si>
  <si>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</si>
  <si>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</si>
  <si>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</si>
  <si>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</si>
  <si>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</si>
  <si>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</si>
  <si>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</si>
  <si>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</si>
  <si>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</si>
  <si>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</si>
  <si>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</si>
  <si>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</si>
  <si>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</si>
  <si>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</si>
  <si>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</si>
  <si>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</si>
  <si>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</si>
  <si>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</si>
  <si>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</si>
  <si>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</si>
  <si>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</si>
  <si>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</si>
  <si>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</si>
  <si>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</si>
  <si>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</si>
  <si>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</si>
  <si>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</si>
  <si>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</si>
  <si>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</si>
  <si>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</si>
  <si>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</si>
  <si>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</si>
  <si>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</si>
  <si>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</si>
  <si>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</si>
  <si>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</si>
  <si>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</si>
  <si>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</si>
  <si>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</si>
  <si>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</si>
  <si>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</si>
  <si>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</si>
  <si>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</si>
  <si>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</si>
  <si>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</si>
  <si>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</si>
  <si>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</si>
  <si>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</si>
  <si>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</si>
  <si>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</si>
  <si>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</si>
  <si>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</si>
  <si>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</si>
  <si>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</si>
  <si>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</si>
  <si>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</si>
  <si>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</si>
  <si>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</si>
  <si>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</si>
  <si>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</si>
  <si>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</si>
  <si>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</si>
  <si>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</si>
  <si>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</si>
  <si>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</si>
  <si>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</si>
  <si>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</si>
  <si>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</si>
  <si>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</si>
  <si>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</si>
  <si>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</si>
  <si>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</si>
  <si>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</si>
  <si>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</si>
  <si>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</si>
  <si>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</si>
  <si>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</si>
  <si>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</si>
  <si>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</si>
  <si>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</si>
  <si>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</si>
  <si>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</si>
  <si>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</si>
  <si>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</si>
  <si>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</si>
  <si>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</si>
  <si>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</si>
  <si>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</si>
  <si>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</si>
  <si>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</si>
  <si>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</si>
  <si>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</si>
  <si>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</si>
  <si>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</si>
  <si>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</si>
  <si>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</si>
  <si>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</si>
  <si>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</si>
  <si>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</si>
  <si>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</si>
  <si>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</si>
  <si>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</si>
  <si>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</si>
  <si>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</si>
  <si>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</si>
  <si>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</si>
  <si>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</si>
  <si>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</si>
  <si>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</si>
  <si>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</si>
  <si>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</si>
  <si>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</si>
  <si>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</si>
  <si>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</si>
  <si>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</si>
  <si>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</si>
  <si>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</si>
  <si>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</si>
  <si>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</si>
  <si>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</si>
  <si>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</si>
  <si>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</si>
  <si>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</si>
  <si>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</si>
  <si>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</si>
  <si>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</si>
  <si>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</si>
  <si>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</si>
  <si>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</si>
  <si>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</si>
  <si>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</si>
  <si>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</si>
  <si>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</si>
  <si>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</si>
  <si>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</si>
  <si>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</si>
  <si>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</si>
  <si>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</si>
  <si>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</si>
  <si>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</si>
  <si>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</si>
  <si>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</si>
  <si>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</si>
  <si>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</si>
  <si>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</si>
  <si>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</si>
  <si>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</si>
  <si>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</si>
  <si>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</si>
  <si>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</si>
  <si>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</si>
  <si>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</si>
  <si>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</si>
  <si>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</si>
  <si>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</si>
  <si>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</si>
  <si>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</si>
  <si>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</si>
  <si>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</si>
  <si>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</si>
  <si>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</si>
  <si>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</si>
  <si>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</si>
  <si>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</si>
  <si>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</si>
  <si>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</si>
  <si>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</si>
  <si>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</si>
  <si>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</si>
  <si>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</si>
  <si>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</si>
  <si>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</si>
  <si>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</si>
  <si>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</si>
  <si>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</si>
  <si>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</si>
  <si>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</si>
  <si>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</si>
  <si>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</si>
  <si>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</si>
  <si>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</si>
  <si>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</si>
  <si>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</si>
  <si>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</si>
  <si>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</si>
  <si>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</si>
  <si>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</si>
  <si>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</si>
  <si>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</si>
  <si>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</si>
  <si>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</si>
  <si>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</si>
  <si>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</si>
  <si>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</si>
  <si>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</si>
  <si>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</si>
  <si>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</si>
  <si>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</si>
  <si>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</si>
  <si>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</si>
  <si>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</si>
  <si>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</si>
  <si>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</si>
  <si>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</si>
  <si>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</si>
  <si>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</si>
  <si>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</si>
  <si>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</si>
  <si>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</si>
  <si>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</si>
  <si>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</si>
  <si>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</si>
  <si>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</si>
  <si>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</si>
  <si>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</si>
  <si>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</si>
  <si>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</si>
  <si>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</si>
  <si>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</si>
  <si>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</si>
  <si>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</si>
  <si>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</si>
  <si>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</si>
  <si>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</si>
  <si>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</si>
  <si>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</si>
  <si>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</si>
  <si>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</si>
  <si>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</si>
  <si>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</si>
  <si>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</si>
  <si>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</si>
  <si>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</si>
  <si>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</si>
  <si>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</si>
  <si>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</si>
  <si>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</si>
  <si>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</si>
  <si>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</si>
  <si>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</si>
  <si>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</si>
  <si>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</si>
  <si>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</si>
  <si>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</si>
  <si>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</si>
  <si>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</si>
  <si>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</si>
  <si>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</si>
  <si>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</si>
  <si>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</si>
  <si>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</si>
  <si>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</si>
  <si>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</si>
  <si>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</si>
  <si>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</si>
  <si>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</si>
  <si>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</si>
  <si>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</si>
  <si>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</si>
  <si>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</si>
  <si>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</si>
  <si>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</si>
  <si>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</si>
  <si>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</si>
  <si>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</si>
  <si>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</si>
  <si>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</si>
  <si>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</si>
  <si>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</si>
  <si>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</si>
  <si>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</si>
  <si>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</si>
  <si>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</si>
  <si>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</si>
  <si>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</si>
  <si>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</si>
  <si>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</si>
  <si>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</si>
  <si>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</si>
  <si>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</si>
  <si>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</si>
  <si>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</si>
  <si>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</si>
  <si>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</si>
  <si>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</si>
  <si>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</si>
  <si>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</si>
  <si>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</si>
  <si>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</si>
  <si>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</si>
  <si>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</si>
  <si>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</si>
  <si>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</si>
  <si>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</si>
  <si>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</si>
  <si>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</si>
  <si>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</si>
  <si>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</si>
  <si>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</si>
  <si>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</si>
  <si>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</si>
  <si>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</si>
  <si>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</si>
  <si>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</si>
  <si>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</si>
  <si>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</si>
  <si>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</si>
  <si>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</si>
  <si>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</si>
  <si>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</si>
  <si>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</si>
  <si>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</si>
  <si>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</si>
  <si>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</si>
  <si>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</si>
  <si>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</si>
  <si>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</si>
  <si>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</si>
  <si>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</si>
  <si>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</si>
  <si>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</si>
  <si>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</si>
  <si>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</si>
  <si>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</si>
  <si>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</si>
  <si>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</si>
  <si>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</si>
  <si>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</si>
  <si>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</si>
  <si>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</si>
  <si>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</si>
  <si>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</si>
  <si>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</si>
  <si>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</si>
  <si>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</si>
  <si>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</si>
  <si>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</si>
  <si>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</si>
  <si>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</si>
  <si>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</si>
  <si>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</si>
  <si>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</si>
  <si>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</si>
  <si>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</si>
  <si>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</si>
  <si>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</si>
  <si>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</si>
  <si>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</si>
  <si>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</si>
  <si>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</si>
  <si>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</si>
  <si>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</si>
  <si>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</si>
  <si>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</si>
  <si>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</si>
  <si>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</si>
  <si>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</si>
  <si>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</si>
  <si>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</si>
  <si>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</si>
  <si>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</si>
  <si>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</si>
  <si>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</si>
  <si>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</si>
  <si>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</si>
  <si>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</si>
  <si>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</si>
  <si>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</si>
  <si>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</si>
  <si>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</si>
  <si>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</si>
  <si>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</si>
  <si>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</si>
  <si>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</si>
  <si>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</si>
  <si>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</si>
  <si>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</si>
  <si>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</si>
  <si>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</si>
  <si>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</si>
  <si>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</si>
  <si>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</si>
  <si>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</si>
  <si>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</si>
  <si>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</si>
  <si>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</si>
  <si>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</si>
  <si>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</si>
  <si>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</si>
  <si>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</si>
  <si>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</si>
  <si>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</si>
  <si>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</si>
  <si>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</si>
  <si>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</si>
  <si>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</si>
  <si>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</si>
  <si>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</si>
  <si>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</si>
  <si>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</si>
  <si>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</si>
  <si>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</si>
  <si>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</si>
  <si>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</si>
  <si>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</si>
  <si>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</si>
  <si>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</si>
  <si>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</si>
  <si>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</si>
  <si>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</si>
  <si>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</si>
  <si>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</si>
  <si>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</si>
  <si>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</si>
  <si>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</si>
  <si>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</si>
  <si>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</si>
  <si>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</si>
  <si>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</si>
  <si>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</si>
  <si>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</si>
  <si>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</si>
  <si>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</si>
  <si>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</si>
  <si>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</si>
  <si>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</si>
  <si>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</si>
  <si>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</si>
  <si>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</si>
  <si>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</si>
  <si>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</si>
  <si>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</si>
  <si>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</si>
  <si>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</si>
  <si>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</si>
  <si>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</si>
  <si>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</si>
  <si>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</si>
  <si>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</si>
  <si>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</si>
  <si>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</si>
  <si>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</si>
  <si>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</si>
  <si>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</si>
  <si>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</si>
  <si>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</si>
  <si>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</si>
  <si>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</si>
  <si>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</si>
  <si>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</si>
  <si>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</si>
  <si>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</si>
  <si>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</si>
  <si>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</si>
  <si>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</si>
  <si>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</si>
  <si>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</si>
  <si>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</si>
  <si>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</si>
  <si>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</si>
  <si>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</si>
  <si>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</si>
  <si>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</si>
  <si>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</si>
  <si>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</si>
  <si>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</si>
  <si>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</si>
  <si>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</si>
  <si>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</si>
  <si>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</si>
  <si>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</si>
  <si>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</si>
  <si>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</si>
  <si>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</si>
  <si>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</si>
  <si>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</si>
  <si>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</si>
  <si>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</si>
  <si>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</si>
  <si>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</si>
  <si>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</si>
  <si>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</si>
  <si>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</si>
  <si>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</si>
  <si>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</si>
  <si>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</si>
  <si>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</si>
  <si>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</si>
  <si>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</si>
  <si>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</si>
  <si>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</si>
  <si>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</si>
  <si>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</si>
  <si>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</si>
  <si>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</si>
  <si>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</si>
  <si>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</si>
  <si>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</si>
  <si>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</si>
  <si>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</si>
  <si>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</si>
  <si>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</si>
  <si>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</si>
  <si>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</si>
  <si>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</si>
  <si>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</si>
  <si>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</si>
  <si>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</si>
  <si>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</si>
  <si>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</si>
  <si>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</si>
  <si>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</si>
  <si>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</si>
  <si>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</si>
  <si>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</si>
  <si>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</si>
  <si>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</si>
  <si>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</si>
  <si>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</si>
  <si>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</si>
  <si>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</si>
  <si>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</si>
  <si>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</si>
  <si>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</si>
  <si>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</si>
  <si>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</si>
  <si>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</si>
  <si>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</si>
  <si>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</si>
  <si>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</si>
  <si>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</si>
  <si>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</si>
  <si>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</si>
  <si>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</si>
  <si>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</si>
  <si>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</si>
  <si>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</si>
  <si>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</si>
  <si>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</si>
  <si>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</si>
  <si>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</si>
  <si>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</si>
  <si>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</si>
  <si>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</si>
  <si>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</si>
  <si>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</si>
  <si>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</si>
  <si>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</si>
  <si>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</si>
  <si>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</si>
  <si>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</si>
  <si>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</si>
  <si>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</si>
  <si>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</si>
  <si>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</si>
  <si>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</si>
  <si>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</si>
  <si>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</si>
  <si>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</si>
  <si>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</si>
  <si>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</si>
  <si>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</si>
  <si>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</si>
  <si>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</si>
  <si>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</si>
  <si>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</si>
  <si>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</si>
  <si>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</si>
  <si>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</si>
  <si>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</si>
  <si>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</si>
  <si>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</si>
  <si>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</si>
  <si>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</si>
  <si>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</si>
  <si>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</si>
  <si>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</si>
  <si>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</si>
  <si>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</si>
  <si>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</si>
  <si>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</si>
  <si>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</si>
  <si>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</si>
  <si>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</si>
  <si>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</si>
  <si>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</si>
  <si>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</si>
  <si>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</si>
  <si>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</si>
  <si>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</si>
  <si>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</si>
  <si>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</si>
  <si>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</si>
  <si>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</si>
  <si>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</si>
  <si>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</si>
  <si>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</si>
  <si>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</si>
  <si>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</si>
  <si>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</si>
  <si>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</si>
  <si>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</si>
  <si>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</si>
  <si>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</si>
  <si>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</si>
  <si>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</si>
  <si>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</si>
  <si>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</si>
  <si>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</si>
  <si>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</si>
  <si>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</si>
  <si>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</si>
  <si>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</si>
  <si>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</si>
  <si>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</si>
  <si>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</si>
  <si>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</si>
  <si>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</si>
  <si>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</si>
  <si>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</si>
  <si>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</si>
  <si>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</si>
  <si>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</si>
  <si>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</si>
  <si>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</si>
  <si>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</si>
  <si>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</si>
  <si>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</si>
  <si>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</si>
  <si>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</si>
  <si>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</si>
  <si>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</si>
  <si>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</si>
  <si>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</si>
  <si>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</si>
  <si>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</si>
  <si>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</si>
  <si>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</si>
  <si>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</si>
  <si>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</si>
  <si>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</si>
  <si>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</si>
  <si>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</si>
  <si>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</si>
  <si>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</si>
  <si>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</si>
  <si>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</si>
  <si>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</si>
  <si>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</si>
  <si>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</si>
  <si>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</si>
  <si>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</si>
  <si>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</si>
  <si>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</si>
  <si>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</si>
  <si>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</si>
  <si>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</si>
  <si>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</si>
  <si>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</si>
  <si>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</si>
  <si>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</si>
  <si>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</si>
  <si>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</si>
  <si>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</si>
  <si>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</si>
  <si>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</si>
  <si>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</si>
  <si>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</si>
  <si>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</si>
  <si>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</si>
  <si>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</si>
  <si>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</si>
  <si>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</si>
  <si>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</si>
  <si>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</si>
  <si>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</si>
  <si>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</si>
  <si>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</si>
  <si>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</si>
  <si>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</si>
  <si>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</si>
  <si>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</si>
  <si>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</si>
  <si>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</si>
  <si>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</si>
  <si>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</si>
  <si>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</si>
  <si>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</si>
  <si>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</si>
  <si>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</si>
  <si>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</si>
  <si>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</si>
  <si>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</si>
  <si>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</si>
  <si>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</si>
  <si>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</si>
  <si>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</si>
  <si>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</si>
  <si>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</si>
  <si>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</si>
  <si>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</si>
  <si>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</si>
  <si>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</si>
  <si>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</si>
  <si>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</si>
  <si>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</si>
  <si>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</si>
  <si>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</si>
  <si>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</si>
  <si>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</si>
  <si>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</si>
  <si>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</si>
  <si>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</si>
  <si>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</si>
  <si>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</si>
  <si>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</si>
  <si>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</si>
  <si>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</si>
  <si>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</si>
  <si>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</si>
  <si>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</si>
  <si>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</si>
  <si>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</si>
  <si>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</si>
  <si>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</si>
  <si>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</si>
  <si>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</si>
  <si>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</si>
  <si>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</si>
  <si>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</si>
  <si>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</si>
  <si>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</si>
  <si>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</si>
  <si>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</si>
  <si>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</si>
  <si>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</si>
  <si>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</si>
  <si>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</si>
  <si>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</si>
  <si>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</si>
  <si>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</si>
  <si>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</si>
  <si>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</si>
  <si>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</si>
  <si>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</si>
  <si>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</si>
  <si>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</si>
  <si>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</si>
  <si>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</si>
  <si>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</si>
  <si>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</si>
  <si>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</si>
  <si>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</si>
  <si>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</si>
  <si>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</si>
  <si>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</si>
  <si>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</si>
  <si>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</si>
  <si>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</si>
  <si>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</si>
  <si>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</si>
  <si>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</si>
  <si>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</si>
  <si>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</si>
  <si>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</si>
  <si>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</si>
  <si>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</si>
  <si>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</si>
  <si>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</si>
  <si>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</si>
  <si>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</si>
  <si>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</si>
  <si>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</si>
  <si>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</si>
  <si>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</si>
  <si>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</si>
  <si>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</si>
  <si>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</si>
  <si>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</si>
  <si>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</si>
  <si>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</si>
  <si>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</si>
  <si>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</si>
  <si>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</si>
  <si>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</si>
  <si>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</si>
  <si>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</si>
  <si>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</si>
  <si>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</si>
  <si>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</si>
  <si>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</si>
  <si>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</si>
  <si>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</si>
  <si>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</si>
  <si>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</si>
  <si>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</si>
  <si>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</si>
  <si>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</si>
  <si>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</si>
  <si>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</si>
  <si>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</si>
  <si>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</si>
  <si>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</si>
  <si>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</si>
  <si>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</si>
  <si>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</si>
  <si>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</si>
  <si>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</si>
  <si>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</si>
  <si>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</si>
  <si>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</si>
  <si>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</si>
  <si>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</si>
  <si>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</si>
  <si>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</si>
  <si>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</si>
  <si>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</si>
  <si>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</si>
  <si>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</si>
  <si>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</si>
  <si>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</si>
  <si>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</si>
  <si>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</si>
  <si>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</si>
  <si>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</si>
  <si>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</si>
  <si>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</si>
  <si>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</si>
  <si>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</si>
  <si>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</si>
  <si>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</si>
  <si>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</si>
  <si>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</si>
  <si>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</si>
  <si>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</si>
  <si>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</si>
  <si>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</si>
  <si>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</si>
  <si>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</si>
  <si>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</si>
  <si>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</si>
  <si>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</si>
  <si>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</si>
  <si>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</si>
  <si>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</si>
  <si>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</si>
  <si>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</si>
  <si>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</si>
  <si>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</si>
  <si>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</si>
  <si>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</si>
  <si>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</si>
  <si>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</si>
  <si>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</si>
  <si>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</si>
  <si>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</si>
  <si>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</si>
  <si>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</si>
  <si>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</si>
  <si>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</si>
  <si>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</si>
  <si>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</si>
  <si>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</si>
  <si>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</si>
  <si>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</si>
  <si>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</si>
  <si>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</si>
  <si>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</si>
  <si>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</si>
  <si>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</si>
  <si>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</si>
  <si>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</si>
  <si>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</si>
  <si>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</si>
  <si>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</si>
  <si>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</si>
  <si>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</si>
  <si>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</si>
  <si>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</si>
  <si>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</si>
  <si>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</si>
  <si>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</si>
  <si>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</si>
  <si>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</si>
  <si>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</si>
  <si>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</si>
  <si>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</si>
  <si>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</si>
  <si>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</si>
  <si>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</si>
  <si>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</si>
  <si>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</si>
  <si>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</si>
  <si>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</si>
  <si>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</si>
  <si>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</si>
  <si>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</si>
  <si>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</si>
  <si>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</si>
  <si>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</si>
  <si>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</si>
  <si>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</si>
  <si>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</si>
  <si>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</si>
  <si>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</si>
  <si>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</si>
  <si>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</si>
  <si>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</si>
  <si>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</si>
  <si>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</si>
  <si>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</si>
  <si>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</si>
  <si>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</si>
  <si>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</si>
  <si>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</si>
  <si>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</si>
  <si>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</si>
  <si>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</si>
  <si>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</si>
  <si>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</si>
  <si>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</si>
  <si>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</si>
  <si>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</si>
  <si>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</si>
  <si>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</si>
  <si>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</si>
  <si>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</si>
  <si>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</si>
  <si>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</si>
  <si>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</si>
  <si>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</si>
  <si>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</si>
  <si>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</si>
  <si>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</si>
  <si>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</si>
  <si>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</si>
  <si>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</si>
  <si>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</si>
  <si>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</si>
  <si>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</si>
  <si>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</si>
  <si>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</si>
  <si>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</si>
  <si>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</si>
  <si>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</si>
  <si>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</si>
  <si>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</si>
  <si>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</si>
  <si>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</si>
  <si>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</si>
  <si>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</si>
  <si>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</si>
  <si>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</si>
  <si>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</si>
  <si>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</si>
  <si>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</si>
  <si>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</si>
  <si>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</si>
  <si>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</si>
  <si>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</si>
  <si>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</si>
  <si>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</si>
  <si>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</si>
  <si>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</si>
  <si>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</si>
  <si>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</si>
  <si>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</si>
  <si>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</si>
  <si>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</si>
  <si>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</si>
  <si>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</si>
  <si>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</si>
  <si>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</si>
  <si>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</si>
  <si>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</si>
  <si>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</si>
  <si>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</si>
  <si>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</si>
  <si>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</si>
  <si>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</si>
  <si>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</si>
  <si>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</si>
  <si>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</si>
  <si>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</si>
  <si>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</si>
  <si>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</si>
  <si>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</si>
  <si>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</si>
  <si>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</si>
  <si>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</si>
  <si>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</si>
  <si>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</si>
  <si>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</si>
  <si>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</si>
  <si>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</si>
  <si>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</si>
  <si>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</si>
  <si>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</si>
  <si>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</si>
  <si>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</si>
  <si>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</si>
  <si>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</si>
  <si>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</si>
  <si>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</si>
  <si>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</si>
  <si>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</si>
  <si>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</si>
  <si>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</si>
  <si>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</si>
  <si>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</si>
  <si>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</si>
  <si>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</si>
  <si>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</si>
  <si>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</si>
  <si>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</si>
  <si>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</si>
  <si>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</si>
  <si>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</si>
  <si>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</si>
  <si>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</si>
  <si>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</si>
  <si>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</si>
  <si>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</si>
  <si>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</si>
  <si>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</si>
  <si>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</si>
  <si>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</si>
  <si>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</si>
  <si>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</si>
  <si>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</si>
  <si>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</si>
  <si>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</si>
  <si>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</si>
  <si>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</si>
  <si>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</si>
  <si>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</si>
  <si>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</si>
  <si>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</si>
  <si>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</si>
  <si>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</si>
  <si>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</si>
  <si>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</si>
  <si>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</si>
  <si>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</si>
  <si>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</si>
  <si>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</si>
  <si>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</si>
  <si>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</si>
  <si>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</si>
  <si>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</si>
  <si>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</si>
  <si>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</si>
  <si>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</si>
  <si>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</si>
  <si>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</si>
  <si>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</si>
  <si>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</si>
  <si>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</si>
  <si>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</si>
  <si>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</si>
  <si>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</si>
  <si>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</si>
  <si>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</si>
  <si>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</si>
  <si>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</si>
  <si>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</si>
  <si>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</si>
  <si>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</si>
  <si>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</si>
  <si>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</si>
  <si>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</si>
  <si>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</si>
  <si>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</si>
  <si>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</si>
  <si>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</si>
  <si>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</si>
  <si>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</si>
  <si>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</si>
  <si>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</si>
  <si>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</si>
  <si>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</si>
  <si>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</si>
  <si>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</si>
  <si>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</si>
  <si>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</si>
  <si>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</si>
  <si>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</si>
  <si>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</si>
  <si>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</si>
  <si>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</si>
  <si>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</si>
  <si>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</si>
  <si>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</si>
  <si>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</si>
  <si>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</si>
  <si>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</si>
  <si>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</si>
  <si>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</si>
  <si>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</si>
  <si>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</si>
  <si>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</si>
  <si>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</si>
  <si>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</si>
  <si>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</si>
  <si>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</si>
  <si>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</si>
  <si>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</si>
  <si>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</si>
  <si>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</si>
  <si>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</si>
  <si>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</si>
  <si>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</si>
  <si>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</si>
  <si>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</si>
  <si>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</si>
  <si>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</si>
  <si>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</si>
  <si>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</si>
  <si>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</si>
  <si>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</si>
  <si>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</si>
  <si>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</si>
  <si>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</si>
  <si>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</si>
  <si>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</si>
  <si>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</si>
  <si>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</si>
  <si>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</si>
  <si>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</si>
  <si>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</si>
  <si>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</si>
  <si>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</si>
  <si>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</si>
  <si>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</si>
  <si>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</si>
  <si>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</si>
  <si>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</si>
  <si>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</si>
  <si>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</si>
  <si>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</si>
  <si>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</si>
  <si>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</si>
  <si>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</si>
  <si>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</si>
  <si>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</si>
  <si>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</si>
  <si>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</si>
  <si>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</si>
  <si>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</si>
  <si>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</si>
  <si>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</si>
  <si>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</si>
  <si>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</si>
  <si>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</si>
  <si>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</si>
  <si>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</si>
  <si>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</si>
  <si>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</si>
  <si>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</si>
  <si>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</si>
  <si>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</si>
  <si>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</si>
  <si>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</si>
  <si>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</si>
  <si>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</si>
  <si>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</si>
  <si>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</si>
  <si>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</si>
  <si>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</si>
  <si>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</si>
  <si>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</si>
  <si>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</si>
  <si>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</si>
  <si>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</si>
  <si>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</si>
  <si>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</si>
  <si>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</si>
  <si>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</si>
  <si>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</si>
  <si>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</si>
  <si>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</si>
  <si>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</si>
  <si>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</si>
  <si>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</si>
  <si>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</si>
  <si>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</si>
  <si>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</si>
  <si>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</si>
  <si>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</si>
  <si>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</si>
  <si>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</si>
  <si>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</si>
  <si>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</si>
  <si>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</si>
  <si>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</si>
  <si>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</si>
  <si>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</si>
  <si>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</si>
  <si>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</si>
  <si>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</si>
  <si>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</si>
  <si>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</si>
  <si>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</si>
  <si>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</si>
  <si>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</si>
  <si>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</si>
  <si>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</si>
  <si>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</si>
  <si>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</si>
  <si>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</si>
  <si>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</si>
  <si>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</si>
  <si>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</si>
  <si>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</si>
  <si>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</si>
  <si>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</si>
  <si>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</si>
  <si>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</si>
  <si>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</si>
  <si>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</si>
  <si>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</si>
  <si>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</si>
  <si>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</si>
  <si>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</si>
  <si>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</si>
  <si>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</si>
  <si>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</si>
  <si>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</si>
  <si>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</si>
  <si>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</si>
  <si>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</si>
  <si>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</si>
  <si>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</si>
  <si>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</si>
  <si>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</si>
  <si>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</si>
  <si>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</si>
  <si>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</si>
  <si>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</si>
  <si>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</si>
  <si>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</si>
  <si>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</si>
  <si>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</si>
  <si>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</si>
  <si>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</si>
  <si>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</si>
  <si>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</si>
  <si>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</si>
  <si>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</si>
  <si>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</si>
  <si>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</si>
  <si>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</si>
  <si>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</si>
  <si>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</si>
  <si>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</si>
  <si>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</si>
  <si>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</si>
  <si>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</si>
  <si>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</si>
  <si>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</si>
  <si>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</si>
  <si>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</si>
  <si>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</si>
  <si>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</si>
  <si>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</si>
  <si>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</si>
  <si>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</si>
  <si>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</si>
  <si>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</si>
  <si>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</si>
  <si>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</si>
  <si>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</si>
  <si>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</si>
  <si>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</si>
  <si>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</si>
  <si>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</si>
  <si>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</si>
  <si>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</si>
  <si>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</si>
  <si>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</si>
  <si>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</si>
  <si>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</si>
  <si>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</si>
  <si>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</si>
  <si>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</si>
  <si>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</si>
  <si>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</si>
  <si>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</si>
  <si>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</si>
  <si>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</si>
  <si>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</si>
  <si>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</si>
  <si>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</si>
  <si>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</si>
  <si>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</si>
  <si>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</si>
  <si>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</si>
  <si>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</si>
  <si>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</si>
  <si>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</si>
  <si>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</si>
  <si>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</si>
  <si>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</si>
  <si>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</si>
  <si>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</si>
  <si>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</si>
  <si>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</si>
  <si>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</si>
  <si>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</si>
  <si>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</si>
  <si>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</si>
  <si>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</si>
  <si>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</si>
  <si>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</si>
  <si>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</si>
  <si>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</si>
  <si>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</si>
  <si>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</si>
  <si>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</si>
  <si>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</si>
  <si>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</si>
  <si>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</si>
  <si>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</si>
  <si>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</si>
  <si>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</si>
  <si>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</si>
  <si>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</si>
  <si>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</si>
  <si>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</si>
  <si>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</si>
  <si>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</si>
  <si>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</si>
  <si>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</si>
  <si>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</si>
  <si>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</si>
  <si>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</si>
  <si>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</si>
  <si>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</si>
  <si>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</si>
  <si>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</si>
  <si>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</si>
  <si>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</si>
  <si>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</si>
  <si>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</si>
  <si>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</si>
  <si>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</si>
  <si>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</si>
  <si>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</si>
  <si>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</si>
  <si>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</si>
  <si>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</si>
  <si>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</si>
  <si>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</si>
  <si>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</si>
  <si>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</si>
  <si>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</si>
  <si>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</si>
  <si>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</si>
  <si>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</si>
  <si>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</si>
  <si>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</si>
  <si>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</si>
  <si>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</si>
  <si>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</si>
  <si>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</si>
  <si>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</si>
  <si>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</si>
  <si>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</si>
  <si>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</si>
  <si>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</si>
  <si>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</si>
  <si>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</si>
  <si>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</si>
  <si>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</si>
  <si>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</si>
  <si>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</si>
  <si>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</si>
  <si>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</si>
  <si>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</si>
  <si>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</si>
  <si>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</si>
  <si>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</si>
  <si>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</si>
  <si>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</si>
  <si>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</si>
  <si>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</si>
  <si>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</si>
  <si>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</si>
  <si>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</si>
  <si>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</si>
  <si>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</si>
  <si>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</si>
  <si>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</si>
  <si>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</si>
  <si>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</si>
  <si>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</si>
  <si>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</si>
  <si>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</si>
  <si>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</si>
  <si>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</si>
  <si>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</si>
  <si>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</si>
  <si>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</si>
  <si>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</si>
  <si>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</si>
  <si>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</si>
  <si>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</si>
  <si>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</si>
  <si>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</si>
  <si>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</si>
  <si>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</si>
  <si>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</si>
  <si>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</si>
  <si>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</si>
  <si>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</si>
  <si>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</si>
  <si>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</si>
  <si>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</si>
  <si>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</si>
  <si>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</si>
  <si>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</si>
  <si>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</si>
  <si>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</si>
  <si>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</si>
  <si>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</si>
  <si>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</si>
  <si>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</si>
  <si>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</si>
  <si>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</si>
  <si>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</si>
  <si>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</si>
  <si>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</si>
  <si>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</si>
  <si>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</si>
  <si>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</si>
  <si>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</si>
  <si>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</si>
  <si>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</si>
  <si>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</si>
  <si>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</si>
  <si>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</si>
  <si>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</si>
  <si>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</si>
  <si>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</si>
  <si>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</si>
  <si>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</si>
  <si>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</si>
  <si>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</si>
  <si>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</si>
  <si>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</si>
  <si>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</si>
  <si>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</si>
  <si>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</si>
  <si>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</si>
  <si>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</si>
  <si>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</si>
  <si>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</si>
  <si>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</si>
  <si>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</si>
  <si>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</si>
  <si>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</si>
  <si>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</si>
  <si>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</si>
  <si>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</si>
  <si>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</si>
  <si>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</si>
  <si>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</si>
  <si>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</si>
  <si>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</si>
  <si>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</si>
  <si>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</si>
  <si>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</si>
  <si>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</si>
  <si>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</si>
  <si>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</si>
  <si>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</si>
  <si>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</si>
  <si>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</si>
  <si>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</si>
  <si>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</si>
  <si>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</si>
  <si>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</si>
  <si>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</si>
  <si>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</si>
  <si>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</si>
  <si>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</si>
  <si>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</si>
  <si>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</si>
  <si>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</si>
  <si>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</si>
  <si>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</si>
  <si>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</si>
  <si>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</si>
  <si>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</si>
  <si>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</si>
  <si>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</si>
  <si>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</si>
  <si>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</si>
  <si>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</si>
  <si>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</si>
  <si>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</si>
  <si>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</si>
  <si>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</si>
  <si>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</si>
  <si>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</si>
  <si>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</si>
  <si>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</si>
  <si>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</si>
  <si>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</si>
  <si>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</si>
  <si>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</si>
  <si>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</si>
  <si>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</si>
  <si>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</si>
  <si>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</si>
  <si>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</si>
  <si>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</si>
  <si>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</si>
  <si>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</si>
  <si>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</si>
  <si>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</si>
  <si>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</si>
  <si>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</si>
  <si>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</si>
  <si>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</si>
  <si>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</si>
  <si>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</si>
  <si>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</si>
  <si>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</si>
  <si>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</si>
  <si>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</si>
  <si>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</si>
  <si>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</si>
  <si>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</si>
  <si>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</si>
  <si>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</si>
  <si>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</si>
  <si>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</si>
  <si>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</si>
  <si>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</si>
  <si>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</si>
  <si>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</si>
  <si>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</si>
  <si>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</si>
  <si>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</si>
  <si>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</si>
  <si>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</si>
  <si>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</si>
  <si>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</si>
  <si>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</si>
  <si>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</si>
  <si>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</si>
  <si>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</si>
  <si>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</si>
  <si>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</si>
  <si>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</si>
  <si>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</si>
  <si>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</si>
  <si>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</si>
  <si>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</si>
  <si>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</si>
  <si>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</si>
  <si>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</si>
  <si>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</si>
  <si>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</si>
  <si>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</si>
  <si>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</si>
  <si>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</si>
  <si>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</si>
  <si>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</si>
  <si>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</si>
  <si>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</si>
  <si>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</si>
  <si>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</si>
  <si>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</si>
  <si>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</si>
  <si>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</si>
  <si>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</si>
  <si>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</si>
  <si>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</si>
  <si>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</si>
  <si>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</si>
  <si>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</si>
  <si>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</si>
  <si>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</si>
  <si>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</si>
  <si>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</si>
  <si>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</si>
  <si>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</si>
  <si>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</si>
  <si>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</si>
  <si>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</si>
  <si>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</si>
  <si>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</si>
  <si>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</si>
  <si>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</si>
  <si>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</si>
  <si>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</si>
  <si>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</si>
  <si>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</si>
  <si>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</si>
  <si>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</si>
  <si>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</si>
  <si>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</si>
  <si>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</si>
  <si>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</si>
  <si>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</si>
  <si>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</si>
  <si>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</si>
  <si>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</si>
  <si>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</si>
  <si>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</si>
  <si>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</si>
  <si>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</si>
  <si>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</si>
  <si>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</si>
  <si>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</si>
  <si>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</si>
  <si>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</si>
  <si>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</si>
  <si>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</si>
  <si>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</si>
  <si>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</si>
  <si>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</si>
  <si>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</si>
  <si>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</si>
  <si>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</si>
  <si>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</si>
  <si>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</si>
  <si>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</si>
  <si>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</si>
  <si>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</si>
  <si>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</si>
  <si>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</si>
  <si>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</si>
  <si>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</si>
  <si>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</si>
  <si>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</si>
  <si>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</si>
  <si>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</si>
  <si>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</si>
  <si>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</si>
  <si>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</si>
  <si>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</si>
  <si>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</si>
  <si>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</si>
  <si>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</si>
  <si>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</si>
  <si>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</si>
  <si>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</si>
  <si>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</si>
  <si>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</si>
  <si>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</si>
  <si>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</si>
  <si>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</si>
  <si>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</si>
  <si>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</si>
  <si>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</si>
  <si>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</si>
  <si>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</si>
  <si>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</si>
  <si>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</si>
  <si>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</si>
  <si>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</si>
  <si>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</si>
  <si>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</si>
  <si>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</si>
  <si>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</si>
  <si>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</si>
  <si>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</si>
  <si>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</si>
  <si>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</si>
  <si>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</si>
  <si>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</si>
  <si>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</si>
  <si>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</si>
  <si>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</si>
  <si>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</si>
  <si>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</si>
  <si>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</si>
  <si>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</si>
  <si>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</si>
  <si>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</si>
  <si>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</si>
  <si>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</si>
  <si>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</si>
  <si>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</si>
  <si>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</si>
  <si>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</si>
  <si>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</si>
  <si>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</si>
  <si>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</si>
  <si>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</si>
  <si>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</si>
  <si>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</si>
  <si>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</si>
  <si>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</si>
  <si>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</si>
  <si>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</si>
  <si>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</si>
  <si>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</si>
  <si>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</si>
  <si>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</si>
  <si>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</si>
  <si>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</si>
  <si>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</si>
  <si>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</si>
  <si>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</si>
  <si>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</si>
  <si>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</si>
  <si>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</si>
  <si>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</si>
  <si>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</si>
  <si>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</si>
  <si>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</si>
  <si>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</si>
  <si>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</si>
  <si>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</si>
  <si>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</si>
  <si>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</si>
  <si>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</si>
  <si>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</si>
  <si>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</si>
  <si>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</si>
  <si>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</si>
  <si>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</si>
  <si>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</si>
  <si>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</si>
  <si>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</si>
  <si>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</si>
  <si>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</si>
  <si>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</si>
  <si>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</si>
  <si>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</si>
  <si>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</si>
  <si>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</si>
  <si>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</si>
  <si>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</si>
  <si>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</si>
  <si>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</si>
  <si>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</si>
  <si>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</si>
  <si>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</si>
  <si>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</si>
  <si>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</si>
  <si>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</si>
  <si>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</si>
  <si>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</si>
  <si>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</si>
  <si>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</si>
  <si>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</si>
  <si>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</si>
  <si>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</si>
  <si>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</si>
  <si>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</si>
  <si>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</si>
  <si>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</si>
  <si>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</si>
  <si>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</si>
  <si>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</si>
  <si>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</si>
  <si>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</si>
  <si>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</si>
  <si>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</si>
  <si>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</si>
  <si>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</si>
  <si>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</si>
  <si>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</si>
  <si>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</si>
  <si>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</si>
  <si>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</si>
  <si>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</si>
  <si>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</si>
  <si>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</si>
  <si>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</si>
  <si>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</si>
  <si>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</si>
  <si>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</si>
  <si>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</si>
  <si>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</si>
  <si>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</si>
  <si>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</si>
  <si>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</si>
  <si>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</si>
  <si>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</si>
  <si>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</si>
  <si>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</si>
  <si>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</si>
  <si>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</si>
  <si>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</si>
  <si>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</si>
  <si>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</si>
  <si>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</si>
  <si>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</si>
  <si>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</si>
  <si>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</si>
  <si>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</si>
  <si>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</si>
  <si>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</si>
  <si>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</si>
  <si>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</si>
  <si>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</si>
  <si>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</si>
  <si>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</si>
  <si>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</si>
  <si>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</si>
  <si>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</si>
  <si>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</si>
  <si>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</si>
  <si>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</si>
  <si>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</si>
  <si>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</si>
  <si>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</si>
  <si>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</si>
  <si>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</si>
  <si>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</si>
  <si>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</si>
  <si>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</si>
  <si>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</si>
  <si>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</si>
  <si>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</si>
  <si>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</si>
  <si>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</si>
  <si>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</si>
  <si>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</si>
  <si>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</si>
  <si>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</si>
  <si>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</si>
  <si>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</si>
  <si>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</si>
  <si>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</si>
  <si>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</si>
  <si>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</si>
  <si>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</si>
  <si>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</si>
  <si>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</si>
  <si>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</si>
  <si>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</si>
  <si>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</si>
  <si>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</si>
  <si>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</si>
  <si>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</si>
  <si>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</si>
  <si>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</si>
  <si>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</si>
  <si>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</si>
  <si>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</si>
  <si>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</si>
  <si>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</si>
  <si>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</si>
  <si>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</si>
  <si>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</si>
  <si>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</si>
  <si>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</si>
  <si>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</si>
  <si>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</si>
  <si>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</si>
  <si>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</si>
  <si>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</si>
  <si>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</si>
  <si>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</si>
  <si>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</si>
  <si>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</si>
  <si>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</si>
  <si>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</si>
  <si>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</si>
  <si>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</si>
  <si>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</si>
  <si>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</si>
  <si>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</si>
  <si>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</si>
  <si>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</si>
  <si>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</si>
  <si>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</si>
  <si>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</si>
  <si>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</si>
  <si>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</si>
  <si>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</si>
  <si>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</si>
  <si>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</si>
  <si>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</si>
  <si>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</si>
  <si>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</si>
  <si>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</si>
  <si>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</si>
  <si>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</si>
  <si>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</si>
  <si>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</si>
  <si>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</si>
  <si>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</si>
  <si>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</si>
  <si>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</si>
  <si>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</si>
  <si>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</si>
  <si>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</si>
  <si>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</si>
  <si>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</si>
  <si>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</si>
  <si>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</si>
  <si>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</si>
  <si>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</si>
  <si>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</si>
  <si>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</si>
  <si>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</si>
  <si>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</si>
  <si>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</si>
  <si>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</si>
  <si>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</si>
  <si>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</si>
  <si>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</si>
  <si>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</si>
  <si>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</si>
  <si>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</si>
  <si>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</si>
  <si>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</si>
  <si>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</si>
  <si>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</si>
  <si>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</si>
  <si>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</si>
  <si>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</si>
  <si>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</si>
  <si>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</si>
  <si>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</si>
  <si>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</si>
  <si>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</si>
  <si>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</si>
  <si>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</si>
  <si>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</si>
  <si>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</si>
  <si>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</si>
  <si>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</si>
  <si>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</si>
  <si>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</si>
  <si>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</si>
  <si>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</si>
  <si>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</si>
  <si>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</si>
  <si>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</si>
  <si>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</si>
  <si>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</si>
  <si>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</si>
  <si>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</si>
  <si>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</si>
  <si>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</si>
  <si>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</si>
  <si>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</si>
  <si>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</si>
  <si>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</si>
  <si>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</si>
  <si>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</si>
  <si>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</si>
  <si>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</si>
  <si>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</si>
  <si>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</si>
  <si>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</si>
  <si>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</si>
  <si>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</si>
  <si>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</si>
  <si>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</si>
  <si>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</si>
  <si>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</si>
  <si>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</si>
  <si>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</si>
  <si>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</si>
  <si>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</si>
  <si>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</si>
  <si>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</si>
  <si>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</si>
  <si>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</si>
  <si>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</si>
  <si>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</si>
  <si>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</si>
  <si>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</si>
  <si>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</si>
  <si>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</si>
  <si>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</si>
  <si>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</si>
  <si>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</si>
  <si>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</si>
  <si>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</si>
  <si>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</si>
  <si>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</si>
  <si>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</si>
  <si>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</si>
  <si>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</si>
  <si>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</si>
  <si>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</si>
  <si>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</si>
  <si>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</si>
  <si>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</si>
  <si>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</si>
  <si>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</si>
  <si>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</si>
  <si>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</si>
  <si>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</si>
  <si>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</si>
  <si>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</si>
  <si>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</si>
  <si>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</si>
  <si>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</si>
  <si>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</si>
  <si>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</si>
  <si>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</si>
  <si>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</si>
  <si>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</si>
  <si>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</si>
  <si>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</si>
  <si>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</si>
  <si>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</si>
  <si>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</si>
  <si>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</si>
  <si>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</si>
  <si>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</si>
  <si>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</si>
  <si>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</si>
  <si>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</si>
  <si>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</si>
  <si>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</si>
  <si>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</si>
  <si>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</si>
  <si>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</si>
  <si>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</si>
  <si>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</si>
  <si>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</si>
  <si>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</si>
  <si>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</si>
  <si>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</si>
  <si>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</si>
  <si>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</si>
  <si>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</si>
  <si>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</si>
  <si>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</si>
  <si>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</si>
  <si>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</si>
  <si>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</si>
  <si>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</si>
  <si>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</si>
  <si>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</si>
  <si>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</si>
  <si>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</si>
  <si>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</si>
  <si>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</si>
  <si>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</si>
  <si>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</si>
  <si>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</si>
  <si>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</si>
  <si>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</si>
  <si>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</si>
  <si>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</si>
  <si>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</si>
  <si>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</si>
  <si>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</si>
  <si>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</si>
  <si>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</si>
  <si>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</si>
  <si>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</si>
  <si>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</si>
  <si>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</si>
  <si>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</si>
  <si>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</si>
  <si>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</si>
  <si>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</si>
  <si>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</si>
  <si>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</si>
  <si>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</si>
  <si>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</si>
  <si>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</si>
  <si>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</si>
  <si>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</si>
  <si>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</si>
  <si>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</si>
  <si>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</si>
  <si>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</si>
  <si>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</si>
  <si>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</si>
  <si>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</si>
  <si>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</si>
  <si>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</si>
  <si>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</si>
  <si>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</si>
  <si>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</si>
  <si>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</si>
  <si>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</si>
  <si>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</si>
  <si>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</si>
  <si>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</si>
  <si>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</si>
  <si>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</si>
  <si>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</si>
  <si>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</si>
  <si>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</si>
  <si>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</si>
  <si>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</si>
  <si>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</si>
  <si>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</si>
  <si>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</si>
  <si>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</si>
  <si>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</si>
  <si>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</si>
  <si>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</si>
  <si>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</si>
  <si>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</si>
  <si>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</si>
  <si>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</si>
  <si>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</si>
  <si>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</si>
  <si>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</si>
  <si>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</si>
  <si>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</si>
  <si>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</si>
  <si>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</si>
  <si>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</si>
  <si>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</si>
  <si>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</si>
  <si>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</si>
  <si>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</si>
  <si>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</si>
  <si>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</si>
  <si>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</si>
  <si>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</si>
  <si>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</si>
  <si>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</si>
  <si>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</si>
  <si>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</si>
  <si>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</si>
  <si>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</si>
  <si>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</si>
  <si>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</si>
  <si>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</si>
  <si>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</si>
  <si>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</si>
  <si>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</si>
  <si>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</si>
  <si>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</si>
  <si>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</si>
  <si>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</si>
  <si>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</si>
  <si>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</si>
  <si>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</si>
  <si>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</si>
  <si>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</si>
  <si>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</si>
  <si>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</si>
  <si>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</si>
  <si>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</si>
  <si>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</si>
  <si>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</si>
  <si>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</si>
  <si>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</si>
  <si>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</si>
  <si>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</si>
  <si>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</si>
  <si>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</si>
  <si>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</si>
  <si>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</si>
  <si>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</si>
  <si>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</si>
  <si>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</si>
  <si>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</si>
  <si>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</si>
  <si>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</si>
  <si>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</si>
  <si>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</si>
  <si>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</si>
  <si>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</si>
  <si>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</si>
  <si>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</si>
  <si>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</si>
  <si>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</si>
  <si>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</si>
  <si>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</si>
  <si>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</si>
  <si>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</si>
  <si>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</si>
  <si>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</si>
  <si>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</si>
  <si>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</si>
  <si>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</si>
  <si>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</si>
  <si>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</si>
  <si>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</si>
  <si>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</si>
  <si>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</si>
  <si>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</si>
  <si>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</si>
  <si>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</si>
  <si>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</si>
  <si>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</si>
  <si>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</si>
  <si>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</si>
  <si>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</si>
  <si>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</si>
  <si>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</si>
  <si>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</si>
  <si>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</si>
  <si>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</si>
  <si>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</si>
  <si>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</si>
  <si>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</si>
  <si>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</si>
  <si>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</si>
  <si>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</si>
  <si>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</si>
  <si>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</si>
  <si>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</si>
  <si>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</si>
  <si>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</si>
  <si>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</si>
  <si>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</si>
  <si>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</si>
  <si>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</si>
  <si>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</si>
  <si>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</si>
  <si>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</si>
  <si>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</si>
  <si>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</si>
  <si>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</si>
  <si>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</si>
  <si>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</si>
  <si>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</si>
  <si>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</si>
  <si>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</si>
  <si>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</si>
  <si>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</si>
  <si>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</si>
  <si>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</si>
  <si>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</si>
  <si>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</si>
  <si>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</si>
  <si>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</si>
  <si>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</si>
  <si>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</si>
  <si>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</si>
  <si>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</si>
  <si>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</si>
  <si>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</si>
  <si>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</si>
  <si>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</si>
  <si>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</si>
  <si>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</si>
  <si>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</si>
  <si>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</si>
  <si>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</si>
  <si>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</si>
  <si>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</si>
  <si>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</si>
  <si>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</si>
  <si>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</si>
  <si>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</si>
  <si>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</si>
  <si>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</si>
  <si>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</si>
  <si>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</si>
  <si>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</si>
  <si>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</si>
  <si>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</si>
  <si>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</si>
  <si>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</si>
  <si>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</si>
  <si>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</si>
  <si>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</si>
  <si>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</si>
  <si>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</si>
  <si>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</si>
  <si>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</si>
  <si>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</si>
  <si>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</si>
  <si>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</si>
  <si>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</si>
  <si>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</si>
  <si>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</si>
  <si>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</si>
  <si>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</si>
  <si>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</si>
  <si>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</si>
  <si>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</si>
  <si>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</si>
  <si>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</si>
  <si>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</si>
  <si>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</si>
  <si>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</si>
  <si>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</si>
  <si>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</si>
  <si>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</si>
  <si>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</si>
  <si>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</si>
  <si>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</si>
  <si>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</si>
  <si>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</si>
  <si>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</si>
  <si>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</si>
  <si>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</si>
  <si>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</si>
  <si>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</si>
  <si>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</si>
  <si>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</si>
  <si>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</si>
  <si>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</si>
  <si>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</si>
  <si>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</si>
  <si>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</si>
  <si>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</si>
  <si>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</si>
  <si>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</si>
  <si>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</si>
  <si>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</si>
  <si>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</si>
  <si>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</si>
  <si>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</si>
  <si>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</si>
  <si>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</si>
  <si>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</si>
  <si>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</si>
  <si>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</si>
  <si>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</si>
  <si>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</si>
  <si>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</si>
  <si>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</si>
  <si>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</si>
  <si>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</si>
  <si>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</si>
  <si>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</si>
  <si>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</si>
  <si>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</si>
  <si>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</si>
  <si>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</si>
  <si>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</si>
  <si>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</si>
  <si>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</si>
  <si>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</si>
  <si>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</si>
  <si>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</si>
  <si>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</si>
  <si>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</si>
  <si>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</si>
  <si>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</si>
  <si>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</si>
  <si>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</si>
  <si>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</si>
  <si>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</si>
  <si>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</si>
  <si>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</si>
  <si>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</si>
  <si>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</si>
  <si>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</si>
  <si>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</si>
  <si>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</si>
  <si>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</si>
  <si>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</si>
  <si>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</si>
  <si>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</si>
  <si>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</si>
  <si>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</si>
  <si>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</si>
  <si>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</si>
  <si>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</si>
  <si>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</si>
  <si>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</si>
  <si>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</si>
  <si>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</si>
  <si>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</si>
  <si>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</si>
  <si>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</si>
  <si>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</si>
  <si>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</si>
  <si>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</si>
  <si>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</si>
  <si>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</si>
  <si>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</si>
  <si>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</si>
  <si>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</si>
  <si>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</si>
  <si>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</si>
  <si>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</si>
  <si>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</si>
  <si>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</si>
  <si>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</si>
  <si>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</si>
  <si>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</si>
  <si>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</si>
  <si>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</si>
  <si>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</si>
  <si>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</si>
  <si>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</si>
  <si>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</si>
  <si>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</si>
  <si>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</si>
  <si>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</si>
  <si>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</si>
  <si>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</si>
  <si>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</si>
  <si>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</si>
  <si>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</si>
  <si>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</si>
  <si>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</si>
  <si>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</si>
  <si>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</si>
  <si>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</si>
  <si>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</si>
  <si>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</si>
  <si>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</si>
  <si>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</si>
  <si>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</si>
  <si>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</si>
  <si>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</si>
  <si>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</si>
  <si>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</si>
  <si>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</si>
  <si>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</si>
  <si>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</si>
  <si>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</si>
  <si>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</si>
  <si>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</si>
  <si>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</si>
  <si>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</si>
  <si>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</si>
  <si>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</si>
  <si>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</si>
  <si>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</si>
  <si>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</si>
  <si>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</si>
  <si>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</si>
  <si>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</si>
  <si>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</si>
  <si>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</si>
  <si>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</si>
  <si>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</si>
  <si>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</si>
  <si>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</si>
  <si>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</si>
  <si>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</si>
  <si>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</si>
  <si>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</si>
  <si>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</si>
  <si>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</si>
  <si>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</si>
  <si>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</si>
  <si>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</si>
  <si>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</si>
  <si>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</si>
  <si>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</si>
  <si>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</si>
  <si>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</si>
  <si>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</si>
  <si>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</si>
  <si>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</si>
  <si>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</si>
  <si>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</si>
  <si>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</si>
  <si>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</si>
  <si>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</si>
  <si>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</si>
  <si>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</si>
  <si>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</si>
  <si>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</si>
  <si>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</si>
  <si>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</si>
  <si>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</si>
  <si>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</si>
  <si>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</si>
  <si>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</si>
  <si>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</si>
  <si>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</si>
  <si>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</si>
  <si>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</si>
  <si>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</si>
  <si>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</si>
  <si>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</si>
  <si>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</si>
  <si>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</si>
  <si>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</si>
  <si>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</si>
  <si>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</si>
  <si>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</si>
  <si>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</si>
  <si>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</si>
  <si>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</si>
  <si>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</si>
  <si>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</si>
  <si>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</si>
  <si>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</si>
  <si>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</si>
  <si>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</si>
  <si>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</si>
  <si>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</si>
  <si>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</si>
  <si>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</si>
  <si>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</si>
  <si>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</si>
  <si>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</si>
  <si>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</si>
  <si>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</si>
  <si>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</si>
  <si>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</si>
  <si>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</si>
  <si>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</si>
  <si>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</si>
  <si>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</si>
  <si>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</si>
  <si>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</si>
  <si>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</si>
  <si>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</si>
  <si>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</si>
  <si>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</si>
  <si>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</si>
  <si>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</si>
  <si>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</si>
  <si>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</si>
  <si>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</si>
  <si>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</si>
  <si>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</si>
  <si>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</si>
  <si>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</si>
  <si>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</si>
  <si>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</si>
  <si>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</si>
  <si>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</si>
  <si>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</si>
  <si>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</si>
  <si>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</si>
  <si>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</si>
  <si>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</si>
  <si>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</si>
  <si>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</si>
  <si>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</si>
  <si>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</si>
  <si>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</si>
  <si>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</si>
  <si>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</si>
  <si>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</si>
  <si>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</si>
  <si>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</si>
  <si>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</si>
  <si>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</si>
  <si>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</si>
  <si>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</si>
  <si>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</si>
  <si>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</si>
  <si>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</si>
  <si>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</si>
  <si>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</si>
  <si>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</si>
  <si>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</si>
  <si>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</si>
  <si>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</si>
  <si>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</si>
  <si>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</si>
  <si>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</si>
  <si>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</si>
  <si>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</si>
  <si>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</si>
  <si>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</si>
  <si>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</si>
  <si>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</si>
  <si>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</si>
  <si>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</si>
  <si>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</si>
  <si>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</si>
  <si>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</si>
  <si>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</si>
  <si>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</si>
  <si>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</si>
  <si>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</si>
  <si>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</si>
  <si>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</si>
  <si>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</si>
  <si>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</si>
  <si>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</si>
  <si>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</si>
  <si>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</si>
  <si>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</si>
  <si>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</si>
  <si>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</si>
  <si>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</si>
  <si>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</si>
  <si>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</si>
  <si>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</si>
  <si>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</si>
  <si>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</si>
  <si>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</si>
  <si>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</si>
  <si>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</si>
  <si>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</si>
  <si>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</si>
  <si>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</si>
  <si>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</si>
  <si>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</si>
  <si>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</si>
  <si>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</si>
  <si>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</si>
  <si>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</si>
  <si>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</si>
  <si>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</si>
  <si>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</si>
  <si>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</si>
  <si>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</si>
  <si>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</si>
  <si>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</si>
  <si>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</si>
  <si>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</si>
  <si>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</si>
  <si>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</si>
  <si>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</si>
  <si>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</si>
  <si>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</si>
  <si>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</si>
  <si>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</si>
  <si>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</si>
  <si>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</si>
  <si>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</si>
  <si>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</si>
  <si>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</si>
  <si>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</si>
  <si>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</si>
  <si>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</si>
  <si>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</si>
  <si>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</si>
  <si>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</si>
  <si>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</si>
  <si>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</si>
  <si>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</si>
  <si>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</si>
  <si>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</si>
  <si>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</si>
  <si>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</si>
  <si>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</si>
  <si>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</si>
  <si>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</si>
  <si>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</si>
  <si>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</si>
  <si>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</si>
  <si>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</si>
  <si>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</si>
  <si>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</si>
  <si>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</si>
  <si>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</si>
  <si>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</si>
  <si>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</si>
  <si>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</si>
  <si>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</si>
  <si>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</si>
  <si>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</si>
  <si>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</si>
  <si>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</si>
  <si>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</si>
  <si>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</si>
  <si>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</si>
  <si>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</si>
  <si>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</si>
  <si>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</si>
  <si>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</si>
  <si>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</si>
  <si>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</si>
  <si>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</si>
  <si>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</si>
  <si>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</si>
  <si>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</si>
  <si>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</si>
  <si>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</si>
  <si>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</si>
  <si>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</si>
  <si>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</si>
  <si>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</si>
  <si>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</si>
  <si>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</si>
  <si>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</si>
  <si>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</si>
  <si>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</si>
  <si>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</si>
  <si>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</si>
  <si>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</si>
  <si>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</si>
  <si>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</si>
  <si>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</si>
  <si>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</si>
  <si>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</si>
  <si>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</si>
  <si>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</si>
  <si>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</si>
  <si>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</si>
  <si>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</si>
  <si>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</si>
  <si>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</si>
  <si>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</si>
  <si>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</si>
  <si>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</si>
  <si>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</si>
  <si>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</si>
  <si>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</si>
  <si>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</si>
  <si>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</si>
  <si>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</si>
  <si>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</si>
  <si>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</si>
  <si>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</si>
  <si>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</si>
  <si>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</si>
  <si>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</si>
  <si>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</si>
  <si>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</si>
  <si>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</si>
  <si>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</si>
  <si>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</si>
  <si>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</si>
  <si>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</si>
  <si>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</si>
  <si>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</si>
  <si>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</si>
  <si>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</si>
  <si>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</si>
  <si>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</si>
  <si>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</si>
  <si>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</si>
  <si>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</si>
  <si>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</si>
  <si>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</si>
  <si>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</si>
  <si>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</si>
  <si>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</si>
  <si>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</si>
  <si>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</si>
  <si>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</si>
  <si>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</si>
  <si>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</si>
  <si>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</si>
  <si>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</si>
  <si>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</si>
  <si>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</si>
  <si>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</si>
  <si>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</si>
  <si>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</si>
  <si>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</si>
  <si>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</si>
  <si>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</si>
  <si>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</si>
  <si>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</si>
  <si>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</si>
  <si>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</si>
  <si>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</si>
  <si>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</si>
  <si>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</si>
  <si>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</si>
  <si>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</si>
  <si>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</si>
  <si>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</si>
  <si>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</si>
  <si>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</si>
  <si>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</si>
  <si>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</si>
  <si>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</si>
  <si>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</si>
  <si>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</si>
  <si>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</si>
  <si>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</si>
  <si>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</si>
  <si>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</si>
  <si>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</si>
  <si>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</si>
  <si>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</si>
  <si>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</si>
  <si>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</si>
  <si>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</si>
  <si>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</si>
  <si>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</si>
  <si>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</si>
  <si>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</si>
  <si>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</si>
  <si>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</si>
  <si>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</si>
  <si>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</si>
  <si>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</si>
  <si>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</si>
  <si>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</si>
  <si>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</si>
  <si>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</si>
  <si>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</si>
  <si>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</si>
  <si>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</si>
  <si>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</si>
  <si>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</si>
  <si>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</si>
  <si>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</si>
  <si>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</si>
  <si>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</si>
  <si>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</si>
  <si>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</si>
  <si>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</si>
  <si>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</si>
  <si>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</si>
  <si>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</si>
  <si>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</si>
  <si>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</si>
  <si>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</si>
  <si>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</si>
  <si>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</si>
  <si>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</si>
  <si>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</si>
  <si>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</si>
  <si>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</si>
  <si>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</si>
  <si>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</si>
  <si>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</si>
  <si>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</si>
  <si>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</si>
  <si>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</si>
  <si>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</si>
  <si>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</si>
  <si>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</si>
  <si>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</si>
  <si>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</si>
  <si>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</si>
  <si>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</si>
  <si>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</si>
  <si>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</si>
  <si>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</si>
  <si>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</si>
  <si>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</si>
  <si>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</si>
  <si>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</si>
  <si>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</si>
  <si>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</si>
  <si>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</si>
  <si>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</si>
  <si>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</si>
  <si>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</si>
  <si>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</si>
  <si>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</si>
  <si>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</si>
  <si>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</si>
  <si>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</si>
  <si>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</si>
  <si>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</si>
  <si>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</si>
  <si>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</si>
  <si>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</si>
  <si>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</si>
  <si>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</si>
  <si>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</si>
  <si>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</si>
  <si>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</si>
  <si>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</si>
  <si>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</si>
  <si>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</si>
  <si>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</si>
  <si>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</si>
  <si>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</si>
  <si>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</si>
  <si>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</si>
  <si>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</si>
  <si>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</si>
  <si>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</si>
  <si>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</si>
  <si>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</si>
  <si>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</si>
  <si>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</si>
  <si>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</si>
  <si>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</si>
  <si>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</si>
  <si>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</si>
  <si>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</si>
  <si>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</si>
  <si>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</si>
  <si>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</si>
  <si>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</si>
  <si>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</si>
  <si>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</si>
  <si>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</si>
  <si>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</si>
  <si>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</si>
  <si>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</si>
  <si>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</si>
  <si>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</si>
  <si>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</si>
  <si>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</si>
  <si>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</si>
  <si>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</si>
  <si>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</si>
  <si>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</si>
  <si>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</si>
  <si>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</si>
  <si>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</si>
  <si>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</si>
  <si>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</si>
  <si>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</si>
  <si>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</si>
  <si>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</si>
  <si>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</si>
  <si>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</si>
  <si>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</si>
  <si>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</si>
  <si>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</si>
  <si>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</si>
  <si>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</si>
  <si>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</si>
  <si>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</si>
  <si>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</si>
  <si>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</si>
  <si>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</si>
  <si>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</si>
  <si>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</si>
  <si>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</si>
  <si>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</si>
  <si>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</si>
  <si>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</si>
  <si>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</si>
  <si>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</si>
  <si>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</si>
  <si>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</si>
  <si>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</si>
  <si>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</si>
  <si>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</si>
  <si>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</si>
  <si>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</si>
  <si>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</si>
  <si>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</si>
  <si>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</si>
  <si>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</si>
  <si>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</si>
  <si>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</si>
  <si>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</si>
  <si>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</si>
  <si>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</si>
  <si>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</si>
  <si>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</si>
  <si>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</si>
  <si>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</si>
  <si>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</si>
  <si>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</si>
  <si>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</si>
  <si>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</si>
  <si>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</si>
  <si>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</si>
  <si>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</si>
  <si>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</si>
  <si>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</si>
  <si>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</si>
  <si>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</si>
  <si>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</si>
  <si>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</si>
  <si>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</si>
  <si>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</si>
  <si>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</si>
  <si>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</si>
  <si>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</si>
  <si>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</si>
  <si>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</si>
  <si>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</si>
  <si>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</si>
  <si>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</si>
  <si>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</si>
  <si>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</si>
  <si>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</si>
  <si>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</si>
  <si>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</si>
  <si>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</si>
  <si>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</si>
  <si>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</si>
  <si>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</si>
  <si>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</si>
  <si>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</si>
  <si>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</si>
  <si>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</si>
  <si>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</si>
  <si>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</si>
  <si>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</si>
  <si>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</si>
  <si>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</si>
  <si>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</si>
  <si>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</si>
  <si>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</si>
  <si>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</si>
  <si>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</si>
  <si>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</si>
  <si>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</si>
  <si>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</si>
  <si>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</si>
  <si>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</si>
  <si>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</si>
  <si>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</si>
  <si>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</si>
  <si>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</si>
  <si>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</si>
  <si>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</si>
  <si>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</si>
  <si>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</si>
  <si>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</si>
  <si>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</si>
  <si>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</si>
  <si>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</si>
  <si>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</si>
  <si>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</si>
  <si>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</si>
  <si>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</si>
  <si>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</si>
  <si>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</si>
  <si>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</si>
  <si>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</si>
  <si>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</si>
  <si>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</si>
  <si>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</si>
  <si>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</si>
  <si>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</si>
  <si>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</si>
  <si>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</si>
  <si>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</si>
  <si>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</si>
  <si>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</si>
  <si>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</si>
  <si>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</si>
  <si>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</si>
  <si>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</si>
  <si>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</si>
  <si>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</si>
  <si>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</si>
  <si>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</si>
  <si>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</si>
  <si>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</si>
  <si>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</si>
  <si>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</si>
  <si>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</si>
  <si>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</si>
  <si>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</si>
  <si>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</si>
  <si>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</si>
  <si>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</si>
  <si>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</si>
  <si>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</si>
  <si>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</si>
  <si>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</si>
  <si>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</si>
  <si>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</si>
  <si>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</si>
  <si>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</si>
  <si>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</si>
  <si>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</si>
  <si>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</si>
  <si>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</si>
  <si>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</si>
  <si>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</si>
  <si>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</si>
  <si>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</si>
  <si>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</si>
  <si>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</si>
  <si>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</si>
  <si>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</si>
  <si>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</si>
  <si>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</si>
  <si>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</si>
  <si>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</si>
  <si>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</si>
  <si>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</si>
  <si>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</si>
  <si>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</si>
  <si>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</si>
  <si>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</si>
  <si>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</si>
  <si>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</si>
  <si>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</si>
  <si>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</si>
  <si>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</si>
  <si>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</si>
  <si>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</si>
  <si>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</si>
  <si>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</si>
  <si>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</si>
  <si>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</si>
  <si>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</si>
  <si>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</si>
  <si>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</si>
  <si>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</si>
  <si>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</si>
  <si>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</si>
  <si>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</si>
  <si>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</si>
  <si>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</si>
  <si>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</si>
  <si>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</si>
  <si>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</si>
  <si>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</si>
  <si>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</si>
  <si>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</si>
  <si>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</si>
  <si>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</si>
  <si>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</si>
  <si>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</si>
  <si>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</si>
  <si>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</si>
  <si>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</si>
  <si>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</si>
  <si>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</si>
  <si>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</si>
  <si>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</si>
  <si>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</si>
  <si>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</si>
  <si>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</si>
  <si>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</si>
  <si>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</si>
  <si>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</si>
  <si>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</si>
  <si>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</si>
  <si>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</si>
  <si>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</si>
  <si>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</si>
  <si>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</si>
  <si>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</si>
  <si>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</si>
  <si>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</si>
  <si>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</si>
  <si>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</si>
  <si>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</si>
  <si>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</si>
  <si>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</si>
  <si>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</si>
  <si>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</si>
  <si>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</si>
  <si>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</si>
  <si>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</si>
  <si>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</si>
  <si>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</si>
  <si>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</si>
  <si>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</si>
  <si>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</si>
  <si>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</si>
  <si>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</si>
  <si>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</si>
  <si>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</si>
  <si>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</si>
  <si>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</si>
  <si>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</si>
  <si>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</si>
  <si>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</si>
  <si>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</si>
  <si>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</si>
  <si>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</si>
  <si>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</si>
  <si>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</si>
  <si>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</si>
  <si>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</si>
  <si>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</si>
  <si>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</si>
  <si>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</si>
  <si>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</si>
  <si>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</si>
  <si>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</si>
  <si>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</si>
  <si>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</si>
  <si>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</si>
  <si>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</si>
  <si>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</si>
  <si>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</si>
  <si>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</si>
  <si>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</si>
  <si>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</si>
  <si>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</si>
  <si>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</si>
  <si>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</si>
  <si>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</si>
  <si>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</si>
  <si>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</si>
  <si>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</si>
  <si>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</si>
  <si>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</si>
  <si>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</si>
  <si>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</si>
  <si>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</si>
  <si>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</si>
  <si>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</si>
  <si>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</si>
  <si>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</si>
  <si>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</si>
  <si>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</si>
  <si>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</si>
  <si>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</si>
  <si>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</si>
  <si>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</si>
  <si>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</si>
  <si>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</si>
  <si>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</si>
  <si>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</si>
  <si>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</si>
  <si>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</si>
  <si>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</si>
  <si>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</si>
  <si>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</si>
  <si>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</si>
  <si>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</si>
  <si>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</si>
  <si>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</si>
  <si>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</si>
  <si>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</si>
  <si>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</si>
  <si>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</si>
  <si>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</si>
  <si>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</si>
  <si>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</si>
  <si>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</si>
  <si>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</si>
  <si>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</si>
  <si>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</si>
  <si>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</si>
  <si>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</si>
  <si>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</si>
  <si>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</si>
  <si>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</si>
  <si>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</si>
  <si>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</si>
  <si>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</si>
  <si>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</si>
  <si>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</si>
  <si>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</si>
  <si>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</si>
  <si>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</si>
  <si>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</si>
  <si>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</si>
  <si>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</si>
  <si>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</si>
  <si>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</si>
  <si>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</si>
  <si>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</si>
  <si>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</si>
  <si>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</si>
  <si>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</si>
  <si>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</si>
  <si>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</si>
  <si>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</si>
  <si>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</si>
  <si>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</si>
  <si>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</si>
  <si>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</si>
  <si>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</si>
  <si>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</si>
  <si>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</si>
  <si>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</si>
  <si>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</si>
  <si>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</si>
  <si>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</si>
  <si>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</si>
  <si>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</si>
  <si>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</si>
  <si>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</si>
  <si>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</si>
  <si>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</si>
  <si>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</si>
  <si>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</si>
  <si>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</si>
  <si>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</si>
  <si>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</si>
  <si>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</si>
  <si>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</si>
  <si>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</si>
  <si>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</si>
  <si>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</si>
  <si>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</si>
  <si>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</si>
  <si>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</si>
  <si>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</si>
  <si>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</si>
  <si>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</si>
  <si>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</si>
  <si>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</si>
  <si>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</si>
  <si>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</si>
  <si>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</si>
  <si>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</si>
  <si>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</si>
  <si>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</si>
  <si>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</si>
  <si>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</si>
  <si>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</si>
  <si>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</si>
  <si>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</si>
  <si>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</si>
  <si>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</si>
  <si>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</si>
  <si>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</si>
  <si>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</si>
  <si>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</si>
  <si>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</si>
  <si>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</si>
  <si>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</si>
  <si>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</si>
  <si>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</si>
  <si>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</si>
  <si>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</si>
  <si>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</si>
  <si>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</si>
  <si>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</si>
  <si>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</si>
  <si>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</si>
  <si>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</si>
  <si>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</si>
  <si>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</si>
  <si>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</si>
  <si>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</si>
  <si>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</si>
  <si>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</si>
  <si>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</si>
  <si>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</si>
  <si>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</si>
  <si>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</si>
  <si>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</si>
  <si>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</si>
  <si>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</si>
  <si>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</si>
  <si>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</si>
  <si>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</si>
  <si>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</si>
  <si>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</si>
  <si>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</si>
  <si>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</si>
  <si>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</si>
  <si>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</si>
  <si>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</si>
  <si>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</si>
  <si>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</si>
  <si>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</si>
  <si>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</si>
  <si>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</si>
  <si>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</si>
  <si>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</si>
  <si>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</si>
  <si>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</si>
  <si>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</si>
  <si>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</si>
  <si>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</si>
  <si>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</si>
  <si>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</si>
  <si>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</si>
  <si>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</si>
  <si>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</si>
  <si>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</si>
  <si>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</si>
  <si>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</si>
  <si>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</si>
  <si>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</si>
  <si>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</si>
  <si>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</si>
  <si>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</si>
  <si>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</si>
  <si>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</si>
  <si>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</si>
  <si>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</si>
  <si>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</si>
  <si>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</si>
  <si>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</si>
  <si>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</si>
  <si>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</si>
  <si>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</si>
  <si>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</si>
  <si>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</si>
  <si>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</si>
  <si>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</si>
  <si>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</si>
  <si>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</si>
  <si>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</si>
  <si>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</si>
  <si>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</si>
  <si>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</si>
  <si>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</si>
  <si>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</si>
  <si>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</si>
  <si>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</si>
  <si>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</si>
  <si>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</si>
  <si>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</si>
  <si>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</si>
  <si>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</si>
  <si>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</si>
  <si>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</si>
  <si>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</si>
  <si>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</si>
  <si>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</si>
  <si>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</si>
  <si>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</si>
  <si>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</si>
  <si>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</si>
  <si>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</si>
  <si>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</si>
  <si>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</si>
  <si>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</si>
  <si>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</si>
  <si>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</si>
  <si>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</si>
  <si>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</si>
  <si>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</si>
  <si>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</si>
  <si>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</si>
  <si>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</si>
  <si>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</si>
  <si>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</si>
  <si>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</si>
  <si>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</si>
  <si>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</si>
  <si>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</si>
  <si>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</si>
  <si>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</si>
  <si>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</si>
  <si>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</si>
  <si>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</si>
  <si>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</si>
  <si>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</si>
  <si>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</si>
  <si>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</si>
  <si>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</si>
  <si>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</si>
  <si>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</si>
  <si>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</si>
  <si>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</si>
  <si>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</si>
  <si>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</si>
  <si>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</si>
  <si>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</si>
  <si>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</si>
  <si>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</si>
  <si>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</si>
  <si>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</si>
  <si>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</si>
  <si>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</si>
  <si>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</si>
  <si>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</si>
  <si>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</si>
  <si>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</si>
  <si>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</si>
  <si>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</si>
  <si>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</si>
  <si>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</si>
  <si>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</si>
  <si>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</si>
  <si>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</si>
  <si>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</si>
  <si>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</si>
  <si>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</si>
  <si>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</si>
  <si>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</si>
  <si>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</si>
  <si>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</si>
  <si>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</si>
  <si>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</si>
  <si>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</si>
  <si>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</si>
  <si>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</si>
  <si>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</si>
  <si>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</si>
  <si>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</si>
  <si>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</si>
  <si>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</si>
  <si>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</si>
  <si>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</si>
  <si>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</si>
  <si>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</si>
  <si>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</si>
  <si>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</si>
  <si>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</si>
  <si>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</si>
  <si>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</si>
  <si>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</si>
  <si>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</si>
  <si>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</si>
  <si>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</si>
  <si>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</si>
  <si>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</si>
  <si>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</si>
  <si>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</si>
  <si>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</si>
  <si>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</si>
  <si>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</si>
  <si>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</si>
  <si>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</si>
  <si>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</si>
  <si>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</si>
  <si>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</si>
  <si>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</si>
  <si>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</si>
  <si>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</si>
  <si>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</si>
  <si>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</si>
  <si>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</si>
  <si>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</si>
  <si>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</si>
  <si>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</si>
  <si>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</si>
  <si>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</si>
  <si>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</si>
  <si>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</si>
  <si>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</si>
  <si>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</si>
  <si>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</si>
  <si>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</si>
  <si>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</si>
  <si>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</si>
  <si>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</si>
  <si>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</si>
  <si>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</si>
  <si>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</si>
  <si>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</si>
  <si>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</si>
  <si>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</si>
  <si>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</si>
  <si>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</si>
  <si>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</si>
  <si>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</si>
  <si>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</si>
  <si>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</si>
  <si>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</si>
  <si>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</si>
  <si>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</si>
  <si>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</si>
  <si>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</si>
  <si>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</si>
  <si>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</si>
  <si>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</si>
  <si>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</si>
  <si>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</si>
  <si>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</si>
  <si>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</si>
  <si>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</si>
  <si>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</si>
  <si>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</si>
  <si>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</si>
  <si>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</si>
  <si>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</si>
  <si>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</si>
  <si>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</si>
  <si>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</si>
  <si>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</si>
  <si>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</si>
  <si>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</si>
  <si>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</si>
  <si>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</si>
  <si>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</si>
  <si>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</si>
  <si>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</si>
  <si>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</si>
  <si>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</si>
  <si>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</si>
  <si>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</si>
  <si>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</si>
  <si>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</si>
  <si>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</si>
  <si>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</si>
  <si>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</si>
  <si>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</si>
  <si>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</si>
  <si>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</si>
  <si>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</si>
  <si>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</si>
  <si>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</si>
  <si>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</si>
  <si>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</si>
  <si>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</si>
  <si>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</si>
  <si>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</si>
  <si>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</si>
  <si>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</si>
  <si>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</si>
  <si>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</si>
  <si>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</si>
  <si>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</si>
  <si>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</si>
  <si>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</si>
  <si>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</si>
  <si>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</si>
  <si>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</si>
  <si>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</si>
  <si>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</si>
  <si>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</si>
  <si>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</si>
  <si>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</si>
  <si>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</si>
  <si>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</si>
  <si>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</si>
  <si>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</si>
  <si>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</si>
  <si>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</si>
  <si>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</si>
  <si>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</si>
  <si>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</si>
  <si>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</si>
  <si>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</si>
  <si>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</si>
  <si>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</si>
  <si>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</si>
  <si>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</si>
  <si>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</si>
  <si>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</si>
  <si>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</si>
  <si>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</si>
  <si>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</si>
  <si>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</si>
  <si>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</si>
  <si>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</si>
  <si>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</si>
  <si>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</si>
  <si>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</si>
  <si>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</si>
  <si>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</si>
  <si>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</si>
  <si>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</si>
  <si>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</si>
  <si>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</si>
  <si>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</si>
  <si>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</si>
  <si>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</si>
  <si>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</si>
  <si>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</si>
  <si>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</si>
  <si>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</si>
  <si>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</si>
  <si>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</si>
  <si>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</si>
  <si>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</si>
  <si>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</si>
  <si>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</si>
  <si>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</si>
  <si>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</si>
  <si>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</si>
  <si>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</si>
  <si>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</si>
  <si>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</si>
  <si>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</si>
  <si>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</si>
  <si>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</si>
  <si>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</si>
  <si>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</si>
  <si>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</si>
  <si>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</si>
  <si>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</si>
  <si>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</si>
  <si>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</si>
  <si>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</si>
  <si>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</si>
  <si>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</si>
  <si>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</si>
  <si>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</si>
  <si>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</si>
  <si>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</si>
  <si>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</si>
  <si>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</si>
  <si>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</si>
  <si>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</si>
  <si>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</si>
  <si>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</si>
  <si>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</si>
  <si>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</si>
  <si>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</si>
  <si>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</si>
  <si>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</si>
  <si>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</si>
  <si>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</si>
  <si>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</si>
  <si>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</si>
  <si>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</si>
  <si>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</si>
  <si>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</si>
  <si>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</si>
  <si>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</si>
  <si>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</si>
  <si>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</si>
  <si>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</si>
  <si>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</si>
  <si>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</si>
  <si>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</si>
  <si>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</si>
  <si>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</si>
  <si>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</si>
  <si>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</si>
  <si>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</si>
  <si>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</si>
  <si>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</si>
  <si>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</si>
  <si>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</si>
  <si>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</si>
  <si>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</si>
  <si>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</si>
  <si>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</si>
  <si>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</si>
  <si>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</si>
  <si>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</si>
  <si>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</si>
  <si>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</si>
  <si>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</si>
  <si>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</si>
  <si>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</si>
  <si>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</si>
  <si>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</si>
  <si>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</si>
  <si>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</si>
  <si>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</si>
  <si>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</si>
  <si>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</si>
  <si>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</si>
  <si>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</si>
  <si>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</si>
  <si>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</si>
  <si>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</si>
  <si>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</si>
  <si>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</si>
  <si>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</si>
  <si>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</si>
  <si>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</si>
  <si>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</si>
  <si>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</si>
  <si>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</si>
  <si>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</si>
  <si>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</si>
  <si>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</si>
  <si>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</si>
  <si>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</si>
  <si>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</si>
  <si>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</si>
  <si>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</si>
  <si>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</si>
  <si>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</si>
  <si>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</si>
  <si>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</si>
  <si>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</si>
  <si>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</si>
  <si>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</si>
  <si>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</si>
  <si>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</si>
  <si>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</si>
  <si>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</si>
  <si>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</si>
  <si>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</si>
  <si>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</si>
  <si>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</si>
  <si>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</si>
  <si>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</si>
  <si>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</si>
  <si>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</si>
  <si>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</si>
  <si>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</si>
  <si>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</si>
  <si>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</si>
  <si>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</si>
  <si>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</si>
  <si>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</si>
  <si>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</si>
  <si>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</si>
  <si>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</si>
  <si>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</si>
  <si>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</si>
  <si>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</si>
  <si>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</si>
  <si>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</si>
  <si>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</si>
  <si>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</si>
  <si>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</si>
  <si>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</si>
  <si>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</si>
  <si>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</si>
  <si>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</si>
  <si>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</si>
  <si>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</si>
  <si>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</si>
  <si>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</si>
  <si>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</si>
  <si>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</si>
  <si>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</si>
  <si>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</si>
  <si>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</si>
  <si>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</si>
  <si>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</si>
  <si>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</si>
  <si>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</si>
  <si>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</si>
  <si>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</si>
  <si>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</si>
  <si>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</si>
  <si>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</si>
  <si>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</si>
  <si>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</si>
  <si>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</si>
  <si>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</si>
  <si>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</si>
  <si>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</si>
  <si>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</si>
  <si>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</si>
  <si>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</si>
  <si>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</si>
  <si>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</si>
  <si>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</si>
  <si>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</si>
  <si>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</si>
  <si>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</si>
  <si>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</si>
  <si>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</si>
  <si>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</si>
  <si>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</si>
  <si>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</si>
  <si>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</si>
  <si>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</si>
  <si>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</si>
  <si>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</si>
  <si>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</si>
  <si>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</si>
  <si>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</si>
  <si>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</si>
  <si>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</si>
  <si>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</si>
  <si>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</si>
  <si>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</si>
  <si>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</si>
  <si>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</si>
  <si>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</si>
  <si>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</si>
  <si>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</si>
  <si>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</si>
  <si>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</si>
  <si>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</si>
  <si>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</si>
  <si>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</si>
  <si>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</si>
  <si>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</si>
  <si>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</si>
  <si>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</si>
  <si>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</si>
  <si>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</si>
  <si>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</si>
  <si>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</si>
  <si>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</si>
  <si>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</si>
  <si>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</si>
  <si>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</si>
  <si>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</si>
  <si>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</si>
  <si>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</si>
  <si>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</si>
  <si>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</si>
  <si>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</si>
  <si>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</si>
  <si>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</si>
  <si>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</si>
  <si>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</si>
  <si>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</si>
  <si>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</si>
  <si>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</si>
  <si>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</si>
  <si>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</si>
  <si>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</si>
  <si>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</si>
  <si>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</si>
  <si>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</si>
  <si>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</si>
  <si>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</si>
  <si>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</si>
  <si>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</si>
  <si>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</si>
  <si>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</si>
  <si>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</si>
  <si>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</si>
  <si>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</si>
  <si>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</si>
  <si>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</si>
  <si>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</si>
  <si>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</si>
  <si>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</si>
  <si>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</si>
  <si>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</si>
  <si>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</si>
  <si>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</si>
  <si>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</si>
  <si>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</si>
  <si>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</si>
  <si>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</si>
  <si>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</si>
  <si>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</si>
  <si>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</si>
  <si>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</si>
  <si>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</si>
  <si>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</si>
  <si>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</si>
  <si>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</si>
  <si>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</si>
  <si>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</si>
  <si>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</si>
  <si>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</si>
  <si>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</si>
  <si>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</si>
  <si>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</si>
  <si>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</si>
  <si>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</si>
  <si>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</si>
  <si>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</si>
  <si>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</si>
  <si>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</si>
  <si>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</si>
  <si>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</si>
  <si>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</si>
  <si>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</si>
  <si>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</si>
  <si>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</si>
  <si>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</si>
  <si>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</si>
  <si>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</si>
  <si>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</si>
  <si>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</si>
  <si>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</si>
  <si>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</si>
  <si>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</si>
  <si>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</si>
  <si>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</si>
  <si>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</si>
  <si>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</si>
  <si>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</si>
  <si>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</si>
  <si>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</si>
  <si>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</si>
  <si>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</si>
  <si>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</si>
  <si>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</si>
  <si>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</si>
  <si>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</si>
  <si>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</si>
  <si>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</si>
  <si>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</si>
  <si>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</si>
  <si>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</si>
  <si>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</si>
  <si>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</si>
  <si>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</si>
  <si>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</si>
  <si>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</si>
  <si>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</si>
  <si>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</si>
  <si>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</si>
  <si>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</si>
  <si>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</si>
  <si>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</si>
  <si>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</si>
  <si>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</si>
  <si>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</si>
  <si>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</si>
  <si>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</si>
  <si>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</si>
  <si>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</si>
  <si>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</si>
  <si>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</si>
  <si>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</si>
  <si>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</si>
  <si>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</si>
  <si>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</si>
  <si>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</si>
  <si>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</si>
  <si>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</si>
  <si>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</si>
  <si>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</si>
  <si>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</si>
  <si>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</si>
  <si>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</si>
  <si>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</si>
  <si>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</si>
  <si>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</si>
  <si>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</si>
  <si>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</si>
  <si>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</si>
  <si>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</si>
  <si>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</si>
  <si>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</si>
  <si>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</si>
  <si>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</si>
  <si>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</si>
  <si>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</si>
  <si>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</si>
  <si>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</si>
  <si>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</si>
  <si>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</si>
  <si>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</si>
  <si>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</si>
  <si>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</si>
  <si>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</si>
  <si>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</si>
  <si>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</si>
  <si>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</si>
  <si>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</si>
  <si>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</si>
  <si>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</si>
  <si>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</si>
  <si>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</si>
  <si>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</si>
  <si>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</si>
  <si>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</si>
  <si>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</si>
  <si>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</si>
  <si>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</si>
  <si>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</si>
  <si>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</si>
  <si>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</si>
  <si>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</si>
  <si>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</si>
  <si>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</si>
  <si>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</si>
  <si>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</si>
  <si>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</si>
  <si>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</si>
  <si>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</si>
  <si>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</si>
  <si>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</si>
  <si>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</si>
  <si>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</si>
  <si>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</si>
  <si>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</si>
  <si>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</si>
  <si>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</si>
  <si>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</si>
  <si>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</si>
  <si>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</si>
  <si>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</si>
  <si>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</si>
  <si>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</si>
  <si>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</si>
  <si>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</si>
  <si>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</si>
  <si>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</si>
  <si>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</si>
  <si>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</si>
  <si>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</si>
  <si>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</si>
  <si>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</si>
  <si>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</si>
  <si>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</si>
  <si>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</si>
  <si>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</si>
  <si>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</si>
  <si>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</si>
  <si>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</si>
  <si>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</si>
  <si>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</si>
  <si>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</si>
  <si>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</si>
  <si>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</si>
  <si>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</si>
  <si>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</si>
  <si>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</si>
  <si>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</si>
  <si>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</si>
  <si>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</si>
  <si>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</si>
  <si>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</si>
  <si>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</si>
  <si>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</si>
  <si>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</si>
  <si>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</si>
  <si>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</si>
  <si>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</si>
  <si>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</si>
  <si>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</si>
  <si>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</si>
  <si>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</si>
  <si>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</si>
  <si>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</si>
  <si>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</si>
  <si>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</si>
  <si>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</si>
  <si>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</si>
  <si>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</si>
  <si>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</si>
  <si>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</si>
  <si>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</si>
  <si>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</si>
  <si>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</si>
  <si>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</si>
  <si>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</si>
  <si>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</si>
  <si>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</si>
  <si>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</si>
  <si>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</si>
  <si>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</si>
  <si>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</si>
  <si>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</si>
  <si>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</si>
  <si>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</si>
  <si>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</si>
  <si>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</si>
  <si>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</si>
  <si>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</si>
  <si>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</si>
  <si>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</si>
  <si>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</si>
  <si>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</si>
  <si>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</si>
  <si>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</si>
  <si>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</si>
  <si>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</si>
  <si>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</si>
  <si>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</si>
  <si>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</si>
  <si>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</si>
  <si>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</si>
  <si>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</si>
  <si>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</si>
  <si>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</si>
  <si>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</si>
  <si>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</si>
  <si>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</si>
  <si>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</si>
  <si>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</si>
  <si>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</si>
  <si>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</si>
  <si>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</si>
  <si>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</si>
  <si>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</si>
  <si>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</si>
  <si>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</si>
  <si>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</si>
  <si>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</si>
  <si>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</si>
  <si>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</si>
  <si>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</si>
  <si>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</si>
  <si>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</si>
  <si>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</si>
  <si>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</si>
  <si>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</si>
  <si>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</si>
  <si>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</si>
  <si>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</si>
  <si>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</si>
  <si>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</si>
  <si>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</si>
  <si>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</si>
  <si>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</si>
  <si>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</si>
  <si>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</si>
  <si>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</si>
  <si>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</si>
  <si>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</si>
  <si>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</si>
  <si>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</si>
  <si>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</si>
  <si>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</si>
  <si>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</si>
  <si>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</si>
  <si>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</si>
  <si>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</si>
  <si>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</si>
  <si>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</si>
  <si>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</si>
  <si>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</si>
  <si>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</si>
  <si>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</si>
  <si>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</si>
  <si>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</si>
  <si>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</si>
  <si>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</si>
  <si>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</si>
  <si>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</si>
  <si>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</si>
  <si>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</si>
  <si>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</si>
  <si>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</si>
  <si>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</si>
  <si>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</si>
  <si>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</si>
  <si>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</si>
  <si>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</si>
  <si>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</si>
  <si>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</si>
  <si>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</si>
  <si>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</si>
  <si>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</si>
  <si>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</si>
  <si>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</si>
  <si>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</si>
  <si>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</si>
  <si>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</si>
  <si>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</si>
  <si>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</si>
  <si>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</si>
  <si>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</si>
  <si>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</si>
  <si>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</si>
  <si>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</si>
  <si>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</si>
  <si>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</si>
  <si>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</si>
  <si>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</si>
  <si>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</si>
  <si>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</si>
  <si>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</si>
  <si>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</si>
  <si>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</si>
  <si>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</si>
  <si>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</si>
  <si>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</si>
  <si>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</si>
  <si>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</si>
  <si>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</si>
  <si>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</si>
  <si>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</si>
  <si>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</si>
  <si>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</si>
  <si>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</si>
  <si>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</si>
  <si>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</si>
  <si>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</si>
  <si>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</si>
  <si>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</si>
  <si>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</si>
  <si>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</si>
  <si>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</si>
  <si>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</si>
  <si>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</si>
  <si>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</si>
  <si>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</si>
  <si>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</si>
  <si>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</si>
  <si>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</si>
  <si>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</si>
  <si>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</si>
  <si>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</si>
  <si>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</si>
  <si>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</si>
  <si>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</si>
  <si>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</si>
  <si>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</si>
  <si>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</si>
  <si>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</si>
  <si>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</si>
  <si>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</si>
  <si>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</si>
  <si>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</si>
  <si>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</si>
  <si>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</si>
  <si>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</si>
  <si>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</si>
  <si>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</si>
  <si>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</si>
  <si>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</si>
  <si>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</si>
  <si>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</si>
  <si>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</si>
  <si>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</si>
  <si>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</si>
  <si>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</si>
  <si>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</si>
  <si>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</si>
  <si>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</si>
  <si>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</si>
  <si>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</si>
  <si>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</si>
  <si>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</si>
  <si>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</si>
  <si>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</si>
  <si>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</si>
  <si>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</si>
  <si>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</si>
  <si>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</si>
  <si>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</si>
  <si>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</si>
  <si>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</si>
  <si>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</si>
  <si>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</si>
  <si>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</si>
  <si>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</si>
  <si>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</si>
  <si>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</si>
  <si>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</si>
  <si>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</si>
  <si>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</si>
  <si>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</si>
  <si>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</si>
  <si>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</si>
  <si>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</si>
  <si>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</si>
  <si>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</si>
  <si>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</si>
  <si>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</si>
  <si>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</si>
  <si>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</si>
  <si>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</si>
  <si>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</si>
  <si>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</si>
  <si>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</si>
  <si>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</si>
  <si>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</si>
  <si>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</si>
  <si>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</si>
  <si>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</si>
  <si>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</si>
  <si>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</si>
  <si>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</si>
  <si>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</si>
  <si>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</si>
  <si>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</si>
  <si>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</si>
  <si>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</si>
  <si>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</si>
  <si>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</si>
  <si>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</si>
  <si>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</si>
  <si>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</si>
  <si>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</si>
  <si>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</si>
  <si>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</si>
  <si>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</si>
  <si>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</si>
  <si>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</si>
  <si>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</si>
  <si>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</si>
  <si>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</si>
  <si>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</si>
  <si>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</si>
  <si>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</si>
  <si>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</si>
  <si>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</si>
  <si>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</si>
  <si>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</si>
  <si>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</si>
  <si>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</si>
  <si>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</si>
  <si>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</si>
  <si>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</si>
  <si>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</si>
  <si>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</si>
  <si>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</si>
  <si>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</si>
  <si>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</si>
  <si>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</si>
  <si>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</si>
  <si>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</si>
  <si>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</si>
  <si>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</si>
  <si>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</si>
  <si>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</si>
  <si>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</si>
  <si>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</si>
  <si>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</si>
  <si>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</si>
  <si>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</si>
  <si>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</si>
  <si>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</si>
  <si>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</si>
  <si>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</si>
  <si>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</si>
  <si>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</si>
  <si>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</si>
  <si>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</si>
  <si>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</si>
  <si>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</si>
  <si>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</si>
  <si>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</si>
  <si>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</si>
  <si>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</si>
  <si>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</si>
  <si>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</si>
  <si>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</si>
  <si>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</si>
  <si>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</si>
  <si>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</si>
  <si>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</si>
  <si>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</si>
  <si>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</si>
  <si>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</si>
  <si>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</si>
  <si>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</si>
  <si>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</si>
  <si>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</si>
  <si>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</si>
  <si>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</si>
  <si>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</si>
  <si>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</si>
  <si>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</si>
  <si>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</si>
  <si>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</si>
  <si>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</si>
  <si>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</si>
  <si>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</si>
  <si>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</si>
  <si>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</si>
  <si>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</si>
  <si>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</si>
  <si>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</si>
  <si>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</si>
  <si>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</si>
  <si>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</si>
  <si>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</si>
  <si>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</si>
  <si>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</si>
  <si>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</si>
  <si>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</si>
  <si>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</si>
  <si>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</si>
  <si>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</si>
  <si>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</si>
  <si>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</si>
  <si>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</si>
  <si>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</si>
  <si>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</si>
  <si>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</si>
  <si>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</si>
  <si>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</si>
  <si>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</si>
  <si>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</si>
  <si>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</si>
  <si>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</si>
  <si>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</si>
  <si>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</si>
  <si>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</si>
  <si>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</si>
  <si>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</si>
  <si>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</si>
  <si>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</si>
  <si>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</si>
  <si>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</si>
  <si>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</si>
  <si>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</si>
  <si>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</si>
  <si>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</si>
  <si>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</si>
  <si>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</si>
  <si>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</si>
  <si>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</si>
  <si>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</si>
  <si>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</si>
  <si>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</si>
  <si>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</si>
  <si>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</si>
  <si>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</si>
  <si>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</si>
  <si>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</si>
  <si>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</si>
  <si>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</si>
  <si>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</si>
  <si>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</si>
  <si>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</si>
  <si>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</si>
  <si>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</si>
  <si>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</si>
  <si>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</si>
  <si>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</si>
  <si>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</si>
  <si>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</si>
  <si>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</si>
  <si>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</si>
  <si>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</si>
  <si>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</si>
  <si>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</si>
  <si>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</si>
  <si>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</si>
  <si>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</si>
  <si>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</si>
  <si>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</si>
  <si>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</si>
  <si>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</si>
  <si>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</si>
  <si>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</si>
  <si>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</si>
  <si>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</si>
  <si>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</si>
  <si>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</si>
  <si>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</si>
  <si>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</si>
  <si>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</si>
  <si>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</si>
  <si>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</si>
  <si>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</si>
  <si>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</si>
  <si>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</si>
  <si>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</si>
  <si>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</si>
  <si>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</si>
  <si>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</si>
  <si>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</si>
  <si>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</si>
  <si>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</si>
  <si>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</si>
  <si>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</si>
  <si>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</si>
  <si>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</si>
  <si>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</si>
  <si>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</si>
  <si>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</si>
  <si>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</si>
  <si>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</si>
  <si>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</si>
  <si>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</si>
  <si>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</si>
  <si>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</si>
  <si>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</si>
  <si>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</si>
  <si>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</si>
  <si>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</si>
  <si>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</si>
  <si>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</si>
  <si>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</si>
  <si>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</si>
  <si>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</si>
  <si>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</si>
  <si>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</si>
  <si>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</si>
  <si>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</si>
  <si>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</si>
  <si>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</si>
  <si>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</si>
  <si>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</si>
  <si>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</si>
  <si>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</si>
  <si>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</si>
  <si>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</si>
  <si>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</si>
  <si>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</si>
  <si>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</si>
  <si>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</si>
  <si>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</si>
  <si>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</si>
  <si>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</si>
  <si>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</si>
  <si>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</si>
  <si>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</si>
  <si>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</si>
  <si>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</si>
  <si>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</si>
  <si>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</si>
  <si>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</si>
  <si>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</si>
  <si>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</si>
  <si>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</si>
  <si>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</si>
  <si>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</si>
  <si>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</si>
  <si>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</si>
  <si>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</si>
  <si>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</si>
  <si>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</si>
  <si>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</si>
  <si>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</si>
  <si>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</si>
  <si>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</si>
  <si>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</si>
  <si>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</si>
  <si>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</si>
  <si>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</si>
  <si>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</si>
  <si>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</si>
  <si>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</si>
  <si>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</si>
  <si>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</si>
  <si>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</si>
  <si>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</si>
  <si>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</si>
  <si>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</si>
  <si>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</si>
  <si>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</si>
  <si>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</si>
  <si>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</si>
  <si>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</si>
  <si>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</si>
  <si>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</si>
  <si>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</si>
  <si>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</si>
  <si>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</si>
  <si>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</si>
  <si>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</si>
  <si>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</si>
  <si>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</si>
  <si>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</si>
  <si>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</si>
  <si>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</si>
  <si>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</si>
  <si>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</si>
  <si>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</si>
  <si>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</si>
  <si>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</si>
  <si>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</si>
  <si>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</si>
  <si>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</si>
  <si>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</si>
  <si>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</si>
  <si>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</si>
  <si>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</si>
  <si>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</si>
  <si>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</si>
  <si>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</si>
  <si>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</si>
  <si>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</si>
  <si>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</si>
  <si>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</si>
  <si>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</si>
  <si>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</si>
  <si>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</si>
  <si>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</si>
  <si>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</si>
  <si>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</si>
  <si>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</si>
  <si>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</si>
  <si>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</si>
  <si>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</si>
  <si>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</si>
  <si>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</si>
  <si>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</si>
  <si>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</si>
  <si>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</si>
  <si>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</si>
  <si>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</si>
  <si>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</si>
  <si>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</si>
  <si>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</si>
  <si>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</si>
  <si>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</si>
  <si>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</si>
  <si>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</si>
  <si>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</si>
  <si>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</si>
  <si>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</si>
  <si>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</si>
  <si>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</si>
  <si>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</si>
  <si>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</si>
  <si>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</si>
  <si>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</si>
  <si>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</si>
  <si>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</si>
  <si>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</si>
  <si>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</si>
  <si>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</si>
  <si>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</si>
  <si>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</si>
  <si>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</si>
  <si>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</si>
  <si>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</si>
  <si>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</si>
  <si>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</si>
  <si>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</si>
  <si>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</si>
  <si>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</si>
  <si>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</si>
  <si>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</si>
  <si>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</si>
  <si>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</si>
  <si>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</si>
  <si>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</si>
  <si>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</si>
  <si>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</si>
  <si>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</si>
  <si>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</si>
  <si>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</si>
  <si>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</si>
  <si>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</si>
  <si>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</si>
  <si>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</si>
  <si>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</si>
  <si>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</si>
  <si>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</si>
  <si>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</si>
  <si>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</si>
  <si>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</si>
  <si>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</si>
  <si>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</si>
  <si>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</si>
  <si>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</si>
  <si>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</si>
  <si>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</si>
  <si>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</si>
  <si>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</si>
  <si>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</si>
  <si>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</si>
  <si>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</si>
  <si>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</si>
  <si>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</si>
  <si>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</si>
  <si>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</si>
  <si>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</si>
  <si>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</si>
  <si>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</si>
  <si>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</si>
  <si>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</si>
  <si>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</si>
  <si>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</si>
  <si>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</si>
  <si>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</si>
  <si>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</si>
  <si>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</si>
  <si>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</si>
  <si>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</si>
  <si>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</si>
  <si>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</si>
  <si>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</si>
  <si>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</si>
  <si>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</si>
  <si>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</si>
  <si>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</si>
  <si>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</si>
  <si>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</si>
  <si>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</si>
  <si>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</si>
  <si>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</si>
  <si>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</si>
  <si>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</si>
  <si>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</si>
  <si>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</si>
  <si>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</si>
  <si>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</si>
  <si>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</si>
  <si>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</si>
  <si>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</si>
  <si>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</si>
  <si>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</si>
  <si>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</si>
  <si>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</si>
  <si>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</si>
  <si>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</si>
  <si>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</si>
  <si>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</si>
  <si>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</si>
  <si>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</si>
  <si>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</si>
  <si>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</si>
  <si>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</si>
  <si>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</si>
  <si>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</si>
  <si>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</si>
  <si>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</si>
  <si>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</si>
  <si>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</si>
  <si>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</si>
  <si>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</si>
  <si>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</si>
  <si>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</si>
  <si>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</si>
  <si>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</si>
  <si>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</si>
  <si>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</si>
  <si>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</si>
  <si>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</si>
  <si>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</si>
  <si>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</si>
  <si>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</si>
  <si>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</si>
  <si>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</si>
  <si>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</si>
  <si>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</si>
  <si>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</si>
  <si>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</si>
  <si>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</si>
  <si>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</si>
  <si>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</si>
  <si>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</si>
  <si>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</si>
  <si>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</si>
  <si>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</si>
  <si>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</si>
  <si>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</si>
  <si>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</si>
  <si>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</si>
  <si>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</si>
  <si>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</si>
  <si>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</si>
  <si>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</si>
  <si>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</si>
  <si>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</si>
  <si>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</si>
  <si>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</si>
  <si>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</si>
  <si>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</si>
  <si>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</si>
  <si>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</si>
  <si>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</si>
  <si>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</si>
  <si>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</si>
  <si>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</si>
  <si>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</si>
  <si>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</si>
  <si>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</si>
  <si>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</si>
  <si>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</si>
  <si>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</si>
  <si>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</si>
  <si>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</si>
  <si>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</si>
  <si>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</si>
  <si>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</si>
  <si>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</si>
  <si>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</si>
  <si>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</si>
  <si>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</si>
  <si>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</si>
  <si>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</si>
  <si>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</si>
  <si>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</si>
  <si>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</si>
  <si>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</si>
  <si>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</si>
  <si>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</si>
  <si>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</si>
  <si>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</si>
  <si>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</si>
  <si>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</si>
  <si>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</si>
  <si>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</si>
  <si>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</si>
  <si>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</si>
  <si>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</si>
  <si>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</si>
  <si>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</si>
  <si>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</si>
  <si>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</si>
  <si>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</si>
  <si>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</si>
  <si>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</si>
  <si>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</si>
  <si>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</si>
  <si>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</si>
  <si>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</si>
  <si>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</si>
  <si>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</si>
  <si>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</si>
  <si>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</si>
  <si>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</si>
  <si>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</si>
  <si>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</si>
  <si>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</si>
  <si>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</si>
  <si>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</si>
  <si>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</si>
  <si>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</si>
  <si>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</si>
  <si>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</si>
  <si>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</si>
  <si>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</si>
  <si>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</si>
  <si>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</si>
  <si>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</si>
  <si>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</si>
  <si>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</si>
  <si>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</si>
  <si>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</si>
  <si>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</si>
  <si>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</si>
  <si>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</si>
  <si>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</si>
  <si>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</si>
  <si>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</si>
  <si>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</si>
  <si>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</si>
  <si>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</si>
  <si>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</si>
  <si>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</si>
  <si>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</si>
  <si>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</si>
  <si>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</si>
  <si>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</si>
  <si>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</si>
  <si>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</si>
  <si>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</si>
  <si>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</si>
  <si>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</si>
  <si>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</si>
  <si>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</si>
  <si>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</si>
  <si>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</si>
  <si>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</si>
  <si>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</si>
  <si>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</si>
  <si>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</si>
  <si>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</si>
  <si>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</si>
  <si>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</si>
  <si>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</si>
  <si>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</si>
  <si>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</si>
  <si>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</si>
  <si>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</si>
  <si>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</si>
  <si>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</si>
  <si>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</si>
  <si>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</si>
  <si>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</si>
  <si>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</si>
  <si>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</si>
  <si>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</si>
  <si>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</si>
  <si>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</si>
  <si>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</si>
  <si>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</si>
  <si>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</si>
  <si>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</si>
  <si>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</si>
  <si>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</si>
  <si>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</si>
  <si>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</si>
  <si>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</si>
  <si>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</si>
  <si>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</si>
  <si>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</si>
  <si>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</si>
  <si>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</si>
  <si>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</si>
  <si>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</si>
  <si>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</si>
  <si>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</si>
  <si>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</si>
  <si>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</si>
  <si>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</si>
  <si>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</si>
  <si>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</si>
  <si>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</si>
  <si>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</si>
  <si>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</si>
  <si>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</si>
  <si>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</si>
  <si>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</si>
  <si>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</si>
  <si>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</si>
  <si>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</si>
  <si>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</si>
  <si>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</si>
  <si>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</si>
  <si>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</si>
  <si>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</si>
  <si>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</si>
  <si>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</si>
  <si>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</si>
  <si>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</si>
  <si>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</si>
  <si>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</si>
  <si>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</si>
  <si>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</si>
  <si>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</si>
  <si>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</si>
  <si>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</si>
  <si>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</si>
  <si>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</si>
  <si>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</si>
  <si>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</si>
  <si>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</si>
  <si>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</si>
  <si>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</si>
  <si>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</si>
  <si>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</si>
  <si>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</si>
  <si>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</si>
  <si>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</si>
  <si>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</si>
  <si>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</si>
  <si>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</si>
  <si>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</si>
  <si>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</si>
  <si>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</si>
  <si>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</si>
  <si>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</si>
  <si>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</si>
  <si>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</si>
  <si>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</si>
  <si>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</si>
  <si>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</si>
  <si>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</si>
  <si>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</si>
  <si>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</si>
  <si>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</si>
  <si>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</si>
  <si>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</si>
  <si>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</si>
  <si>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</si>
  <si>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</si>
  <si>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</si>
  <si>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</si>
  <si>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</si>
  <si>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</si>
  <si>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</si>
  <si>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</si>
  <si>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</si>
  <si>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</si>
  <si>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</si>
  <si>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</si>
  <si>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</si>
  <si>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</si>
  <si>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</si>
  <si>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</si>
  <si>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</si>
  <si>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</si>
  <si>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</si>
  <si>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</si>
  <si>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</si>
  <si>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</si>
  <si>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</si>
  <si>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</si>
  <si>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</si>
  <si>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</si>
  <si>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</si>
  <si>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</si>
  <si>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</si>
  <si>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</si>
  <si>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</si>
  <si>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</si>
  <si>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</si>
  <si>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</si>
  <si>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</si>
  <si>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</si>
  <si>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</si>
  <si>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</si>
  <si>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</si>
  <si>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</si>
  <si>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</si>
  <si>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</si>
  <si>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</si>
  <si>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</si>
  <si>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</si>
  <si>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</si>
  <si>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</si>
  <si>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</si>
  <si>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</si>
  <si>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</si>
  <si>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</si>
  <si>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</si>
  <si>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</si>
  <si>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</si>
  <si>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</si>
  <si>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</si>
  <si>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</si>
  <si>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</si>
  <si>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</si>
  <si>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</si>
  <si>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</si>
  <si>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</si>
  <si>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</si>
  <si>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</si>
  <si>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</si>
  <si>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</si>
  <si>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</si>
  <si>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</si>
  <si>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</si>
  <si>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</si>
  <si>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</si>
  <si>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</si>
  <si>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</si>
  <si>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</si>
  <si>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</si>
  <si>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</si>
  <si>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</si>
  <si>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</si>
  <si>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</si>
  <si>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</si>
  <si>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</si>
  <si>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</si>
  <si>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</si>
  <si>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</si>
  <si>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</si>
  <si>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</si>
  <si>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</si>
  <si>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</si>
  <si>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</si>
  <si>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</si>
  <si>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</si>
  <si>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</si>
  <si>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</si>
  <si>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</si>
  <si>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</si>
  <si>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</si>
  <si>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</si>
  <si>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</si>
  <si>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</si>
  <si>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</si>
  <si>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</si>
  <si>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</si>
  <si>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</si>
  <si>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</si>
  <si>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</si>
  <si>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</si>
  <si>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</si>
  <si>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</si>
  <si>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</si>
  <si>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</si>
  <si>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</si>
  <si>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</si>
  <si>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</si>
  <si>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</si>
  <si>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</si>
  <si>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</si>
  <si>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</si>
  <si>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</si>
  <si>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</si>
  <si>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</si>
  <si>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</si>
  <si>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</si>
  <si>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</si>
  <si>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</si>
  <si>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</si>
  <si>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</si>
  <si>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</si>
  <si>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</si>
  <si>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</si>
  <si>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</si>
  <si>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</si>
  <si>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</si>
  <si>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</si>
  <si>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</si>
  <si>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</si>
  <si>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</si>
  <si>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</si>
  <si>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</si>
  <si>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</si>
  <si>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</si>
  <si>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</si>
  <si>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</si>
  <si>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</si>
  <si>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</si>
  <si>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</si>
  <si>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</si>
  <si>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</si>
  <si>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</si>
  <si>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</si>
  <si>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</si>
  <si>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</si>
  <si>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</si>
  <si>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</si>
  <si>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</si>
  <si>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</si>
  <si>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</si>
  <si>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</si>
  <si>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</si>
  <si>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</si>
  <si>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</si>
  <si>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</si>
  <si>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</si>
  <si>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</si>
  <si>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</si>
  <si>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</si>
  <si>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</si>
  <si>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</si>
  <si>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</si>
  <si>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</si>
  <si>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</si>
  <si>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</si>
  <si>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</si>
  <si>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</si>
  <si>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</si>
  <si>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</si>
  <si>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</si>
  <si>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</si>
  <si>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</si>
  <si>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</si>
  <si>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</si>
  <si>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</si>
  <si>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</si>
  <si>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</si>
  <si>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</si>
  <si>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</si>
  <si>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</si>
  <si>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</si>
  <si>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</si>
  <si>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</si>
  <si>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</si>
  <si>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</si>
  <si>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</si>
  <si>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</si>
  <si>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</si>
  <si>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</si>
  <si>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</si>
  <si>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</si>
  <si>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</si>
  <si>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</si>
  <si>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</si>
  <si>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</si>
  <si>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</si>
  <si>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</si>
  <si>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</si>
  <si>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</si>
  <si>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</si>
  <si>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</si>
  <si>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</si>
  <si>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</si>
  <si>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</si>
  <si>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</si>
  <si>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</si>
  <si>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</si>
  <si>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</si>
  <si>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</si>
  <si>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</si>
  <si>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</si>
  <si>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</si>
  <si>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</si>
  <si>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</si>
  <si>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</si>
  <si>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</si>
  <si>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</si>
  <si>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</si>
  <si>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</si>
  <si>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</si>
  <si>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</si>
  <si>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</si>
  <si>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</si>
  <si>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</si>
  <si>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</si>
  <si>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</si>
  <si>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</si>
  <si>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</si>
  <si>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</si>
  <si>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</si>
  <si>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</si>
  <si>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</si>
  <si>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</si>
  <si>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</si>
  <si>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</si>
  <si>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</si>
  <si>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</si>
  <si>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</si>
  <si>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</si>
  <si>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</si>
  <si>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</si>
  <si>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</si>
  <si>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</si>
  <si>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</si>
  <si>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</si>
  <si>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</si>
  <si>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</si>
  <si>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</si>
  <si>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</si>
  <si>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</si>
  <si>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</si>
  <si>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</si>
  <si>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</si>
  <si>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</si>
  <si>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</si>
  <si>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</si>
  <si>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</si>
  <si>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</si>
  <si>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</si>
  <si>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</si>
  <si>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</si>
  <si>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</si>
  <si>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</si>
  <si>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</si>
  <si>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</si>
  <si>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</si>
  <si>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</si>
  <si>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</si>
  <si>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</si>
  <si>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</si>
  <si>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</si>
  <si>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</si>
  <si>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</si>
  <si>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</si>
  <si>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</si>
  <si>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</si>
  <si>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</si>
  <si>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</si>
  <si>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</si>
  <si>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</si>
  <si>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</si>
  <si>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</si>
  <si>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</si>
  <si>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</si>
  <si>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</si>
  <si>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</si>
  <si>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</si>
  <si>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</si>
  <si>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</si>
  <si>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</si>
  <si>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</si>
  <si>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</si>
  <si>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</si>
  <si>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</si>
  <si>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</si>
  <si>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</si>
  <si>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</si>
  <si>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</si>
  <si>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</si>
  <si>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</si>
  <si>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</si>
  <si>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</si>
  <si>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</si>
  <si>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</si>
  <si>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</si>
  <si>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</si>
  <si>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</si>
  <si>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</si>
  <si>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</si>
  <si>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</si>
  <si>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</si>
  <si>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</si>
  <si>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</si>
  <si>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</si>
  <si>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</si>
  <si>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</si>
  <si>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</si>
  <si>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</si>
  <si>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</si>
  <si>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</si>
  <si>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</si>
  <si>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</si>
  <si>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</si>
  <si>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</si>
  <si>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</si>
  <si>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</si>
  <si>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</si>
  <si>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</si>
  <si>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</si>
  <si>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</si>
  <si>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</si>
  <si>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</si>
  <si>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</si>
  <si>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</si>
  <si>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</si>
  <si>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</si>
  <si>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</si>
  <si>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</si>
  <si>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</si>
  <si>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</si>
  <si>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</si>
  <si>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</si>
  <si>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</si>
  <si>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</si>
  <si>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</si>
  <si>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</si>
  <si>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</si>
  <si>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</si>
  <si>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</si>
  <si>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</si>
  <si>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</si>
  <si>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</si>
  <si>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</si>
  <si>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</si>
  <si>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</si>
  <si>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</si>
  <si>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</si>
  <si>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</si>
  <si>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</si>
  <si>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</si>
  <si>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</si>
  <si>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</si>
  <si>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</si>
  <si>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</si>
  <si>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</si>
  <si>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</si>
  <si>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</si>
  <si>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</si>
  <si>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</si>
  <si>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</si>
  <si>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</si>
  <si>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</si>
  <si>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</si>
  <si>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</si>
  <si>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</si>
  <si>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</si>
  <si>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</si>
  <si>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</si>
  <si>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</si>
  <si>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</si>
  <si>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</si>
  <si>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</si>
  <si>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</si>
  <si>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</si>
  <si>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</si>
  <si>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</si>
  <si>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</si>
  <si>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</si>
  <si>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</si>
  <si>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</si>
  <si>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</si>
  <si>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</si>
  <si>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</si>
  <si>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</si>
  <si>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</si>
  <si>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</si>
  <si>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</si>
  <si>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</si>
  <si>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</si>
  <si>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</si>
  <si>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</si>
  <si>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</si>
  <si>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</si>
  <si>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</si>
  <si>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</si>
  <si>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</si>
  <si>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</si>
  <si>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</si>
  <si>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</si>
  <si>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</si>
  <si>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</si>
  <si>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</si>
  <si>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</si>
  <si>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</si>
  <si>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</si>
  <si>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</si>
  <si>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</si>
  <si>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</si>
  <si>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</si>
  <si>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</si>
  <si>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</si>
  <si>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</si>
  <si>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</si>
  <si>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</si>
  <si>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</si>
  <si>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</si>
  <si>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</si>
  <si>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</si>
  <si>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</si>
  <si>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</si>
  <si>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</si>
  <si>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</si>
  <si>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</si>
  <si>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</si>
  <si>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</si>
  <si>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</si>
  <si>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</si>
  <si>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</si>
  <si>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</si>
  <si>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</si>
  <si>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</si>
  <si>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</si>
  <si>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</si>
  <si>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</si>
  <si>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</si>
  <si>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</si>
  <si>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</si>
  <si>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</si>
  <si>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</si>
  <si>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</si>
  <si>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</si>
  <si>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</si>
  <si>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</si>
  <si>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</si>
  <si>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</si>
  <si>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</si>
  <si>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</si>
  <si>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</si>
  <si>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</si>
  <si>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</si>
  <si>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</si>
  <si>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</si>
  <si>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</si>
  <si>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</si>
  <si>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</si>
  <si>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</si>
  <si>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</si>
  <si>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</si>
  <si>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</si>
  <si>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</si>
  <si>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</si>
  <si>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</si>
  <si>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</si>
  <si>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</si>
  <si>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</si>
  <si>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</si>
  <si>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</si>
  <si>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</si>
  <si>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</si>
  <si>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</si>
  <si>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</si>
  <si>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</si>
  <si>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</si>
  <si>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</si>
  <si>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</si>
  <si>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</si>
  <si>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</si>
  <si>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</si>
  <si>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</si>
  <si>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</si>
  <si>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</si>
  <si>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</si>
  <si>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</si>
  <si>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</si>
  <si>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</si>
  <si>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</si>
  <si>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</si>
  <si>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</si>
  <si>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</si>
  <si>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</si>
  <si>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</si>
  <si>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</si>
  <si>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</si>
  <si>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</si>
  <si>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</si>
  <si>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</si>
  <si>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</si>
  <si>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</si>
  <si>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</si>
  <si>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</si>
  <si>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</si>
  <si>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</si>
  <si>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</si>
  <si>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</si>
  <si>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</si>
  <si>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</si>
  <si>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</si>
  <si>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</si>
  <si>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</si>
  <si>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</si>
  <si>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</si>
  <si>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</si>
  <si>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</si>
  <si>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</si>
  <si>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</si>
  <si>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</si>
  <si>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</si>
  <si>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</si>
  <si>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</si>
  <si>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</si>
  <si>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</si>
  <si>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</si>
  <si>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</si>
  <si>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</si>
  <si>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</si>
  <si>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</si>
  <si>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</si>
  <si>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</si>
  <si>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</si>
  <si>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</si>
  <si>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</si>
  <si>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</si>
  <si>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</si>
  <si>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</si>
  <si>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</si>
  <si>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</si>
  <si>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</si>
  <si>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</si>
  <si>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</si>
  <si>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</si>
  <si>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</si>
  <si>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</si>
  <si>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</si>
  <si>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</si>
  <si>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</si>
  <si>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</si>
  <si>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</si>
  <si>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</si>
  <si>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</si>
  <si>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</si>
  <si>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</si>
  <si>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</si>
  <si>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</si>
  <si>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</si>
  <si>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</si>
  <si>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</si>
  <si>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</si>
  <si>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</si>
  <si>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</si>
  <si>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</si>
  <si>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</si>
  <si>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</si>
  <si>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</si>
  <si>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</si>
  <si>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</si>
  <si>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</si>
  <si>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</si>
  <si>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</si>
  <si>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</si>
  <si>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</si>
  <si>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</si>
  <si>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</si>
  <si>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</si>
  <si>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</si>
  <si>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</si>
  <si>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</si>
  <si>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</si>
  <si>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</si>
  <si>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</si>
  <si>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</si>
  <si>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</si>
  <si>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</si>
  <si>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</si>
  <si>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</si>
  <si>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</si>
  <si>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</si>
  <si>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</si>
  <si>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</si>
  <si>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</si>
  <si>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</si>
  <si>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</si>
  <si>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</si>
  <si>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</si>
  <si>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</si>
  <si>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</si>
  <si>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</si>
  <si>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</si>
  <si>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</si>
  <si>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</si>
  <si>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</si>
  <si>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</si>
  <si>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</si>
  <si>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</si>
  <si>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</si>
  <si>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</si>
  <si>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</si>
  <si>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</si>
  <si>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</si>
  <si>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</si>
  <si>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</si>
  <si>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</si>
  <si>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</si>
  <si>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</si>
  <si>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</si>
  <si>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</si>
  <si>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</si>
  <si>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</si>
  <si>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</si>
  <si>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</si>
  <si>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</si>
  <si>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</si>
  <si>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</si>
  <si>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</si>
  <si>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</si>
  <si>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</si>
  <si>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</si>
  <si>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</si>
  <si>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</si>
  <si>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</si>
  <si>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</si>
  <si>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</si>
  <si>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</si>
  <si>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</si>
  <si>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</si>
  <si>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</si>
  <si>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</si>
  <si>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</si>
  <si>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</si>
  <si>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</si>
  <si>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</si>
  <si>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</si>
  <si>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</si>
  <si>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</si>
  <si>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</si>
  <si>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</si>
  <si>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</si>
  <si>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</si>
  <si>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</si>
  <si>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</si>
  <si>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</si>
  <si>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</si>
  <si>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</si>
  <si>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</si>
  <si>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</si>
  <si>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</si>
  <si>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</si>
  <si>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</si>
  <si>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</si>
  <si>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</si>
  <si>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</si>
  <si>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</si>
  <si>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</si>
  <si>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</si>
  <si>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</si>
  <si>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</si>
  <si>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</si>
  <si>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</si>
  <si>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</si>
  <si>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</si>
  <si>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</si>
  <si>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</si>
  <si>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</si>
  <si>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</si>
  <si>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</si>
  <si>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</si>
  <si>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</si>
  <si>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</si>
  <si>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</si>
  <si>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</si>
  <si>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</si>
  <si>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</si>
  <si>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</si>
  <si>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</si>
  <si>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</si>
  <si>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</si>
  <si>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</si>
  <si>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</si>
  <si>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</si>
  <si>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</si>
  <si>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</si>
  <si>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</si>
  <si>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</si>
  <si>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</si>
  <si>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</si>
  <si>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</si>
  <si>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</si>
  <si>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</si>
  <si>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</si>
  <si>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</si>
  <si>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</si>
  <si>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</si>
  <si>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</si>
  <si>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</si>
  <si>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</si>
  <si>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</si>
  <si>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</si>
  <si>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</si>
  <si>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</si>
  <si>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</si>
  <si>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</si>
  <si>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</si>
  <si>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</si>
  <si>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</si>
  <si>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</si>
  <si>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</si>
  <si>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</si>
  <si>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</si>
  <si>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</si>
  <si>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</si>
  <si>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</si>
  <si>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</si>
  <si>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</si>
  <si>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</si>
  <si>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</si>
  <si>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</si>
  <si>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</si>
  <si>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</si>
  <si>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</si>
  <si>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</si>
  <si>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</si>
  <si>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</si>
  <si>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</si>
  <si>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</si>
  <si>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</si>
  <si>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</si>
  <si>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</si>
  <si>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</si>
  <si>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</si>
  <si>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</si>
  <si>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</si>
  <si>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</si>
  <si>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</si>
  <si>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</si>
  <si>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</si>
  <si>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</si>
  <si>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</si>
  <si>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</si>
  <si>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</si>
  <si>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</si>
  <si>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</si>
  <si>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</si>
  <si>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</si>
  <si>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</si>
  <si>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</si>
  <si>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</si>
  <si>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</si>
  <si>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</si>
  <si>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</si>
  <si>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</si>
  <si>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</si>
  <si>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</si>
  <si>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</si>
  <si>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</si>
  <si>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</si>
  <si>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</si>
  <si>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</si>
  <si>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</si>
  <si>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</si>
  <si>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</si>
  <si>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</si>
  <si>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</si>
  <si>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</si>
  <si>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</si>
  <si>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</si>
  <si>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</si>
  <si>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</si>
  <si>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</si>
  <si>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</si>
  <si>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</si>
  <si>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</si>
  <si>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</si>
  <si>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</si>
  <si>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</si>
  <si>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</si>
  <si>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</si>
  <si>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</si>
  <si>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</si>
  <si>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</si>
  <si>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</si>
  <si>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</si>
  <si>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</si>
  <si>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</si>
  <si>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</si>
  <si>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</si>
  <si>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</si>
  <si>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</si>
  <si>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</si>
  <si>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</si>
  <si>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</si>
  <si>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</si>
  <si>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</si>
  <si>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</si>
  <si>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</si>
  <si>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</si>
  <si>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</si>
  <si>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</si>
  <si>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</si>
  <si>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</si>
  <si>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</si>
  <si>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</si>
  <si>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</si>
  <si>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</si>
  <si>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</si>
  <si>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</si>
  <si>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</si>
  <si>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</si>
  <si>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</si>
  <si>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</si>
  <si>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</si>
  <si>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</si>
  <si>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</si>
  <si>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</si>
  <si>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</si>
  <si>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</si>
  <si>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</si>
  <si>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</si>
  <si>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</si>
  <si>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</si>
  <si>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</si>
  <si>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</si>
  <si>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</si>
  <si>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</si>
  <si>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</si>
  <si>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</si>
  <si>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</si>
  <si>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</si>
  <si>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</si>
  <si>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</si>
  <si>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</si>
  <si>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</si>
  <si>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</si>
  <si>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</si>
  <si>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</si>
  <si>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</si>
  <si>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</si>
  <si>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</si>
  <si>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</si>
  <si>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</si>
  <si>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</si>
  <si>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</si>
  <si>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</si>
  <si>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</si>
  <si>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</si>
  <si>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</si>
  <si>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</si>
  <si>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</si>
  <si>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</si>
  <si>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</si>
  <si>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</si>
  <si>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</si>
  <si>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</si>
  <si>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</si>
  <si>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</si>
  <si>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</si>
  <si>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</si>
  <si>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</si>
  <si>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</si>
  <si>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</si>
  <si>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</si>
  <si>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</si>
  <si>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</si>
  <si>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</si>
  <si>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</si>
  <si>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</si>
  <si>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</si>
  <si>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</si>
  <si>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</si>
  <si>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</si>
  <si>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</si>
  <si>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</si>
  <si>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</si>
  <si>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</si>
  <si>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</si>
  <si>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</si>
  <si>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</si>
  <si>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</si>
  <si>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</si>
  <si>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</si>
  <si>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</si>
  <si>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</si>
  <si>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</si>
  <si>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</si>
  <si>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</si>
  <si>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</si>
  <si>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</si>
  <si>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</si>
  <si>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</si>
  <si>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</si>
  <si>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</si>
  <si>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</si>
  <si>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</si>
  <si>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</si>
  <si>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</si>
  <si>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</si>
  <si>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</si>
  <si>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</si>
  <si>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</si>
  <si>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</si>
  <si>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</si>
  <si>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</si>
  <si>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</si>
  <si>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</si>
  <si>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</si>
  <si>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</si>
  <si>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</si>
  <si>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</si>
  <si>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</si>
  <si>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</si>
  <si>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</si>
  <si>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</si>
  <si>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</si>
  <si>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</si>
  <si>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</si>
  <si>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</si>
  <si>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</si>
  <si>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</si>
  <si>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</si>
  <si>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</si>
  <si>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</si>
  <si>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</si>
  <si>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</si>
  <si>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</si>
  <si>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</si>
  <si>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</si>
  <si>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</si>
  <si>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</si>
  <si>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</si>
  <si>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</si>
  <si>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</si>
  <si>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</si>
  <si>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</si>
  <si>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</si>
  <si>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</si>
  <si>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</si>
  <si>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</si>
  <si>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</si>
  <si>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</si>
  <si>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</si>
  <si>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</si>
  <si>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</si>
  <si>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</si>
  <si>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</si>
  <si>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</si>
  <si>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</si>
  <si>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</si>
  <si>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</si>
  <si>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</si>
  <si>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</si>
  <si>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</si>
  <si>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</si>
  <si>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</si>
  <si>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</si>
  <si>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</si>
  <si>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</si>
  <si>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</si>
  <si>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</si>
  <si>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</si>
  <si>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</si>
  <si>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</si>
  <si>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</si>
  <si>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</si>
  <si>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</si>
  <si>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</si>
  <si>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</si>
  <si>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</si>
  <si>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</si>
  <si>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</si>
  <si>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</si>
  <si>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</si>
  <si>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</si>
  <si>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</si>
  <si>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</si>
  <si>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</si>
  <si>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</si>
  <si>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</si>
  <si>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</si>
  <si>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</si>
  <si>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</si>
  <si>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</si>
  <si>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</si>
  <si>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</si>
  <si>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</si>
  <si>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</si>
  <si>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</si>
  <si>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</si>
  <si>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</si>
  <si>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</si>
  <si>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</si>
  <si>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</si>
  <si>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</si>
  <si>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</si>
  <si>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</si>
  <si>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</si>
  <si>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</si>
  <si>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</si>
  <si>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</si>
  <si>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</si>
  <si>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</si>
  <si>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</si>
  <si>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</si>
  <si>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</si>
  <si>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</si>
  <si>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</si>
  <si>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</si>
  <si>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</si>
  <si>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</si>
  <si>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</si>
  <si>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</si>
  <si>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</si>
  <si>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</si>
  <si>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</si>
  <si>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</si>
  <si>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</si>
  <si>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</si>
  <si>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</si>
  <si>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</si>
  <si>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</si>
  <si>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</si>
  <si>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</si>
  <si>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</si>
  <si>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</si>
  <si>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</si>
  <si>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</si>
  <si>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</si>
  <si>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</si>
  <si>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</si>
  <si>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</si>
  <si>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</si>
  <si>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</si>
  <si>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</si>
  <si>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</si>
  <si>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</si>
  <si>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</si>
  <si>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</si>
  <si>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</si>
  <si>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</si>
  <si>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</si>
  <si>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</si>
  <si>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</si>
  <si>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</si>
  <si>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</si>
  <si>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</si>
  <si>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</si>
  <si>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</si>
  <si>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</si>
  <si>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</si>
  <si>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</si>
  <si>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</si>
  <si>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</si>
  <si>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</si>
  <si>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</si>
  <si>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</si>
  <si>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</si>
  <si>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</si>
  <si>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</si>
  <si>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</si>
  <si>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</si>
  <si>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</si>
  <si>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</si>
  <si>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</si>
  <si>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</si>
  <si>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</si>
  <si>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</si>
  <si>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</si>
  <si>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</si>
  <si>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</si>
  <si>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</si>
  <si>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</si>
  <si>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</si>
  <si>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</si>
  <si>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</si>
  <si>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</si>
  <si>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</si>
  <si>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</si>
  <si>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</si>
  <si>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</si>
  <si>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</si>
  <si>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</si>
  <si>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</si>
  <si>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</si>
  <si>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</si>
  <si>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</si>
  <si>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</si>
  <si>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</si>
  <si>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</si>
  <si>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</si>
  <si>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</si>
  <si>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</si>
  <si>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</si>
  <si>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</si>
  <si>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</si>
  <si>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</si>
  <si>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</si>
  <si>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</si>
  <si>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</si>
  <si>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</si>
  <si>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</si>
  <si>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</si>
  <si>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</si>
  <si>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</si>
  <si>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</si>
  <si>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</si>
  <si>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</si>
  <si>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</si>
  <si>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</si>
  <si>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</si>
  <si>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</si>
  <si>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</si>
  <si>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</si>
  <si>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</si>
  <si>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</si>
  <si>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</si>
  <si>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</si>
  <si>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</si>
  <si>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</si>
  <si>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</si>
  <si>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</si>
  <si>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</si>
  <si>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</si>
  <si>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</si>
  <si>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</si>
  <si>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</si>
  <si>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</si>
  <si>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</si>
  <si>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</si>
  <si>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</si>
  <si>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</si>
  <si>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</si>
  <si>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</si>
  <si>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</si>
  <si>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</si>
  <si>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</si>
  <si>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</si>
  <si>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</si>
  <si>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</si>
  <si>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</si>
  <si>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</si>
  <si>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</si>
  <si>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</si>
  <si>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</si>
  <si>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</si>
  <si>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</si>
  <si>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</si>
  <si>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</si>
  <si>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</si>
  <si>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</si>
  <si>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</si>
  <si>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</si>
  <si>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</si>
  <si>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</si>
  <si>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</si>
  <si>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</si>
  <si>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</si>
  <si>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</si>
  <si>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</si>
  <si>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</si>
  <si>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</si>
  <si>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</si>
  <si>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</si>
  <si>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</si>
  <si>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</si>
  <si>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</si>
  <si>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</si>
  <si>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</si>
  <si>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</si>
  <si>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</si>
  <si>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</si>
  <si>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</si>
  <si>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</si>
  <si>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</si>
  <si>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</si>
  <si>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</si>
  <si>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</si>
  <si>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</si>
  <si>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</si>
  <si>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</si>
  <si>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</si>
  <si>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</si>
  <si>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</si>
  <si>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</si>
  <si>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</si>
  <si>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</si>
  <si>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</si>
  <si>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</si>
  <si>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</si>
  <si>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</si>
  <si>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</si>
  <si>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</si>
  <si>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</si>
  <si>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</si>
  <si>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</si>
  <si>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</si>
  <si>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</si>
  <si>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</si>
  <si>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</si>
  <si>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</si>
  <si>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</si>
  <si>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</si>
  <si>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</si>
  <si>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</si>
  <si>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</si>
  <si>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</si>
  <si>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</si>
  <si>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</si>
  <si>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</si>
  <si>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</si>
  <si>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</si>
  <si>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</si>
  <si>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</si>
  <si>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</si>
  <si>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</si>
  <si>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</si>
  <si>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</si>
  <si>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</si>
  <si>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</si>
  <si>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</si>
  <si>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</si>
  <si>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</si>
  <si>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</si>
  <si>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</si>
  <si>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</si>
  <si>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</si>
  <si>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</si>
  <si>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</si>
  <si>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</si>
  <si>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</si>
  <si>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</si>
  <si>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</si>
  <si>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</si>
  <si>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</si>
  <si>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</si>
  <si>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</si>
  <si>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</si>
  <si>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</si>
  <si>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</si>
  <si>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</si>
  <si>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</si>
  <si>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</si>
  <si>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</si>
  <si>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</si>
  <si>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</si>
  <si>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</si>
  <si>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</si>
  <si>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</si>
  <si>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</si>
  <si>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</si>
  <si>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</si>
  <si>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</si>
  <si>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</si>
  <si>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</si>
  <si>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</si>
  <si>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</si>
  <si>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</si>
  <si>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</si>
  <si>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</si>
  <si>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</si>
  <si>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</si>
  <si>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</si>
  <si>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</si>
  <si>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</si>
  <si>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</si>
  <si>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</si>
  <si>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</si>
  <si>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</si>
  <si>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</si>
  <si>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</si>
  <si>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</si>
  <si>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</si>
  <si>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</si>
  <si>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</si>
  <si>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</si>
  <si>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</si>
  <si>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</si>
  <si>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</si>
  <si>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</si>
  <si>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</si>
  <si>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</si>
  <si>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</si>
  <si>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</si>
  <si>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</si>
  <si>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</si>
  <si>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</si>
  <si>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</si>
  <si>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</si>
  <si>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</si>
  <si>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</si>
  <si>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</si>
  <si>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</si>
  <si>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</si>
  <si>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</si>
  <si>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</si>
  <si>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</si>
  <si>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</si>
  <si>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</si>
  <si>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</si>
  <si>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</si>
  <si>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</si>
  <si>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</si>
  <si>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</si>
  <si>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</si>
  <si>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</si>
  <si>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</si>
  <si>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</si>
  <si>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</si>
  <si>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</si>
  <si>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</si>
  <si>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</si>
  <si>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</si>
  <si>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</si>
  <si>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</si>
  <si>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</si>
  <si>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</si>
  <si>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</si>
  <si>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</si>
  <si>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</si>
  <si>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</si>
  <si>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</si>
  <si>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</si>
  <si>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</si>
  <si>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</si>
  <si>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</si>
  <si>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</si>
  <si>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</si>
  <si>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</si>
  <si>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</si>
  <si>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</si>
  <si>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</si>
  <si>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</si>
  <si>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</si>
  <si>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</si>
  <si>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</si>
  <si>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</si>
  <si>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</si>
  <si>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</si>
  <si>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</si>
  <si>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</si>
  <si>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</si>
  <si>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</si>
  <si>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</si>
  <si>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</si>
  <si>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</si>
  <si>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</si>
  <si>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</si>
  <si>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</si>
  <si>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</si>
  <si>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</si>
  <si>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</si>
  <si>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</si>
  <si>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</si>
  <si>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</si>
  <si>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</si>
  <si>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</si>
  <si>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</si>
  <si>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</si>
  <si>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</si>
  <si>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</si>
  <si>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</si>
  <si>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</si>
  <si>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</si>
  <si>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</si>
  <si>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</si>
  <si>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</si>
  <si>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</si>
  <si>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</si>
  <si>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</si>
  <si>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</si>
  <si>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</si>
  <si>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</si>
  <si>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</si>
  <si>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</si>
  <si>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</si>
  <si>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</si>
  <si>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</si>
  <si>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</si>
  <si>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</si>
  <si>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</si>
  <si>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</si>
  <si>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</si>
  <si>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</si>
  <si>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</si>
  <si>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</si>
  <si>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</si>
  <si>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</si>
  <si>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</si>
  <si>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</si>
  <si>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</si>
  <si>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</si>
  <si>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</si>
  <si>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</si>
  <si>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</si>
  <si>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</si>
  <si>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</si>
  <si>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</si>
  <si>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</si>
  <si>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</si>
  <si>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</si>
  <si>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</si>
  <si>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</si>
  <si>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</si>
  <si>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</si>
  <si>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</si>
  <si>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</si>
  <si>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</si>
  <si>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</si>
  <si>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</si>
  <si>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</si>
  <si>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</si>
  <si>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</si>
  <si>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</si>
  <si>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</si>
  <si>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</si>
  <si>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</si>
  <si>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</si>
  <si>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</si>
  <si>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</si>
  <si>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</si>
  <si>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</si>
  <si>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</si>
  <si>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</si>
  <si>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</si>
  <si>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</si>
  <si>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</si>
  <si>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</si>
  <si>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</si>
  <si>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</si>
  <si>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</si>
  <si>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</si>
  <si>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</si>
  <si>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</si>
  <si>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</si>
  <si>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</si>
  <si>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</si>
  <si>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</si>
  <si>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</si>
  <si>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</si>
  <si>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</si>
  <si>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</si>
  <si>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</si>
  <si>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</si>
  <si>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</si>
  <si>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</si>
  <si>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</si>
  <si>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</si>
  <si>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</si>
  <si>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</si>
  <si>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</si>
  <si>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</si>
  <si>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</si>
  <si>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</si>
  <si>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</si>
  <si>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</si>
  <si>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</si>
  <si>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</si>
  <si>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</si>
  <si>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</si>
  <si>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</si>
  <si>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</si>
  <si>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</si>
  <si>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</si>
  <si>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</si>
  <si>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</si>
  <si>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</si>
  <si>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</si>
  <si>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</si>
  <si>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</si>
  <si>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</si>
  <si>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</si>
  <si>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</si>
  <si>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</si>
  <si>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</si>
  <si>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</si>
  <si>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</si>
  <si>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</si>
  <si>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</si>
  <si>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</si>
  <si>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</si>
  <si>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</si>
  <si>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</si>
  <si>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</si>
  <si>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</si>
  <si>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</si>
  <si>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</si>
  <si>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</si>
  <si>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</si>
  <si>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</si>
  <si>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</si>
  <si>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</si>
  <si>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</si>
  <si>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</si>
  <si>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</si>
  <si>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</si>
  <si>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</si>
  <si>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</si>
  <si>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</si>
  <si>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</si>
  <si>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</si>
  <si>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</si>
  <si>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</si>
  <si>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</si>
  <si>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</si>
  <si>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</si>
  <si>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</si>
  <si>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</si>
  <si>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</si>
  <si>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</si>
  <si>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</si>
  <si>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</si>
  <si>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</si>
  <si>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</si>
  <si>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</si>
  <si>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</si>
  <si>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</si>
  <si>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</si>
  <si>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</si>
  <si>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</si>
  <si>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</si>
  <si>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</si>
  <si>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</si>
  <si>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</si>
  <si>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</si>
  <si>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</si>
  <si>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</si>
  <si>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</si>
  <si>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</si>
  <si>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</si>
  <si>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</si>
  <si>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</si>
  <si>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</si>
  <si>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</si>
  <si>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</si>
  <si>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</si>
  <si>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</si>
  <si>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</si>
  <si>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</si>
  <si>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</si>
  <si>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</si>
  <si>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</si>
  <si>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</si>
  <si>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</si>
  <si>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</si>
  <si>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</si>
  <si>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</si>
  <si>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</si>
  <si>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</si>
  <si>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</si>
  <si>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</si>
  <si>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</si>
  <si>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</si>
  <si>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</si>
  <si>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</si>
  <si>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</si>
  <si>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</si>
  <si>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</si>
  <si>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</si>
  <si>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</si>
  <si>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</si>
  <si>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</si>
  <si>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</si>
  <si>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</si>
  <si>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</si>
  <si>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</si>
  <si>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</si>
  <si>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</si>
  <si>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</si>
  <si>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</si>
  <si>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</si>
  <si>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</si>
  <si>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</si>
  <si>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</si>
  <si>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</si>
  <si>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</si>
  <si>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</si>
  <si>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</si>
  <si>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</si>
  <si>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</si>
  <si>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</si>
  <si>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</si>
  <si>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</si>
  <si>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</si>
  <si>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</si>
  <si>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</si>
  <si>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</si>
  <si>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</si>
  <si>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</si>
  <si>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</si>
  <si>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</si>
  <si>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</si>
  <si>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</si>
  <si>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</si>
  <si>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</si>
  <si>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</si>
  <si>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</si>
  <si>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</si>
  <si>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</si>
  <si>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</si>
  <si>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</si>
  <si>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</si>
  <si>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</si>
  <si>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</si>
  <si>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</si>
  <si>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</si>
  <si>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</si>
  <si>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</si>
  <si>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</si>
  <si>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</si>
  <si>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</si>
  <si>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</si>
  <si>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</si>
  <si>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</si>
  <si>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</si>
  <si>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</si>
  <si>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</si>
  <si>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</si>
  <si>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</si>
  <si>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</si>
  <si>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</si>
  <si>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</si>
  <si>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</si>
  <si>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</si>
  <si>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</si>
  <si>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</si>
  <si>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</si>
  <si>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</si>
  <si>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</si>
  <si>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</si>
  <si>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</si>
  <si>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</si>
  <si>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</si>
  <si>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</si>
  <si>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</si>
  <si>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</si>
  <si>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</si>
  <si>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</si>
  <si>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</si>
  <si>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</si>
  <si>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</si>
  <si>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</si>
  <si>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</si>
  <si>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</si>
  <si>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</si>
  <si>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</si>
  <si>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</si>
  <si>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</si>
  <si>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</si>
  <si>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</si>
  <si>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</si>
  <si>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</si>
  <si>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</si>
  <si>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</si>
  <si>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</si>
  <si>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</si>
  <si>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</si>
  <si>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</si>
  <si>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</si>
  <si>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</si>
  <si>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</si>
  <si>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</si>
  <si>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</si>
  <si>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</si>
  <si>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</si>
  <si>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</si>
  <si>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</si>
  <si>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</si>
  <si>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</si>
  <si>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</si>
  <si>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</si>
  <si>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</si>
  <si>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</si>
  <si>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</si>
  <si>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</si>
  <si>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</si>
  <si>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</si>
  <si>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</si>
  <si>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</si>
  <si>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</si>
  <si>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</si>
  <si>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</si>
  <si>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</si>
  <si>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</si>
  <si>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</si>
  <si>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</si>
  <si>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</si>
  <si>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</si>
  <si>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</si>
  <si>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</si>
  <si>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</si>
  <si>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</si>
  <si>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</si>
  <si>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</si>
  <si>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</si>
  <si>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</si>
  <si>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</si>
  <si>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</si>
  <si>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</si>
  <si>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</si>
  <si>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</si>
  <si>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</si>
  <si>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</si>
  <si>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</si>
  <si>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</si>
  <si>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</si>
  <si>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</si>
  <si>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</si>
  <si>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</si>
  <si>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</si>
  <si>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</si>
  <si>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</si>
  <si>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</si>
  <si>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</si>
  <si>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</si>
  <si>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</si>
  <si>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</si>
  <si>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</si>
  <si>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</si>
  <si>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</si>
  <si>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</si>
  <si>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</si>
  <si>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</si>
  <si>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</si>
  <si>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</si>
  <si>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</si>
  <si>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</si>
  <si>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</si>
  <si>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</si>
  <si>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</si>
  <si>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</si>
  <si>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</si>
  <si>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</si>
  <si>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</si>
  <si>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</si>
  <si>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</si>
  <si>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</si>
  <si>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</si>
  <si>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</si>
  <si>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</si>
  <si>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</si>
  <si>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</si>
  <si>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</si>
  <si>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</si>
  <si>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</si>
  <si>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</si>
  <si>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</si>
  <si>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</si>
  <si>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</si>
  <si>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</si>
  <si>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</si>
  <si>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</si>
  <si>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</si>
  <si>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</si>
  <si>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</si>
  <si>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</si>
  <si>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</si>
  <si>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</si>
  <si>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</si>
  <si>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</si>
  <si>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</si>
  <si>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</si>
  <si>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</si>
  <si>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</si>
  <si>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</si>
  <si>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</si>
  <si>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</si>
  <si>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</si>
  <si>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</si>
  <si>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</si>
  <si>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</si>
  <si>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</si>
  <si>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</si>
  <si>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</si>
  <si>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</si>
  <si>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</si>
  <si>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</si>
  <si>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</si>
  <si>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</si>
  <si>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</si>
  <si>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</si>
  <si>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</si>
  <si>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</si>
  <si>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</si>
  <si>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</si>
  <si>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</si>
  <si>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</si>
  <si>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</si>
  <si>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</si>
  <si>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</si>
  <si>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</si>
  <si>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</si>
  <si>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</si>
  <si>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</si>
  <si>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</si>
  <si>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</si>
  <si>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</si>
  <si>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</si>
  <si>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</si>
  <si>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</si>
  <si>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</si>
  <si>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</si>
  <si>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</si>
  <si>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</si>
  <si>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</si>
  <si>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</si>
  <si>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</si>
  <si>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</si>
  <si>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</si>
  <si>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</si>
  <si>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</si>
  <si>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</si>
  <si>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</si>
  <si>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</si>
  <si>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</si>
  <si>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</si>
  <si>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</si>
  <si>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</si>
  <si>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</si>
  <si>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</si>
  <si>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</si>
  <si>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</si>
  <si>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</si>
  <si>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</si>
  <si>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</si>
  <si>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</si>
  <si>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</si>
  <si>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</si>
  <si>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</si>
  <si>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</si>
  <si>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</si>
  <si>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</si>
  <si>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</si>
  <si>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</si>
  <si>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</si>
  <si>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</si>
  <si>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</si>
  <si>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</si>
  <si>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</si>
  <si>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</si>
  <si>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</si>
  <si>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</si>
  <si>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</si>
  <si>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</si>
  <si>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</si>
  <si>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</si>
  <si>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</si>
  <si>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</si>
  <si>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</si>
  <si>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</si>
  <si>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</si>
  <si>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</si>
  <si>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</si>
  <si>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</si>
  <si>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</si>
  <si>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</si>
  <si>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</si>
  <si>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</si>
  <si>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</si>
  <si>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</si>
  <si>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</si>
  <si>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</si>
  <si>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</si>
  <si>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</si>
  <si>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</si>
  <si>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</si>
  <si>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</si>
  <si>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</si>
  <si>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</si>
  <si>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</si>
  <si>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</si>
  <si>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</si>
  <si>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</si>
  <si>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</si>
  <si>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</si>
  <si>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</si>
  <si>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</si>
  <si>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</si>
  <si>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</si>
  <si>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</si>
  <si>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</si>
  <si>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</si>
  <si>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</si>
  <si>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</si>
  <si>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</si>
  <si>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</si>
  <si>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</si>
  <si>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</si>
  <si>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</si>
  <si>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</si>
  <si>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</si>
  <si>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</si>
  <si>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</si>
  <si>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</si>
  <si>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</si>
  <si>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</si>
  <si>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</si>
  <si>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</si>
  <si>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</si>
  <si>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</si>
  <si>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</si>
  <si>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</si>
  <si>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</si>
  <si>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</si>
  <si>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</si>
  <si>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</si>
  <si>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</si>
  <si>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</si>
  <si>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</si>
  <si>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</si>
  <si>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</si>
  <si>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</si>
  <si>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</si>
  <si>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</si>
  <si>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</si>
  <si>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</si>
  <si>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</si>
  <si>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</si>
  <si>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</si>
  <si>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</si>
  <si>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</si>
  <si>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</si>
  <si>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</si>
  <si>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</si>
  <si>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</si>
  <si>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</si>
  <si>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</si>
  <si>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</si>
  <si>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</si>
  <si>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</si>
  <si>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</si>
  <si>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</si>
  <si>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</si>
  <si>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</si>
  <si>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</si>
  <si>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</si>
  <si>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</si>
  <si>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</si>
  <si>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</si>
  <si>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</si>
  <si>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</si>
  <si>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</si>
  <si>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</si>
  <si>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</si>
  <si>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</si>
  <si>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</si>
  <si>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</si>
  <si>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</si>
  <si>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</si>
  <si>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</si>
  <si>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</si>
  <si>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</si>
  <si>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</si>
  <si>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</si>
  <si>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</si>
  <si>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</si>
  <si>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</si>
  <si>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</si>
  <si>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</si>
  <si>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</si>
  <si>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</si>
  <si>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</si>
  <si>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</si>
  <si>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</si>
  <si>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</si>
  <si>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</si>
  <si>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</si>
  <si>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</si>
  <si>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</si>
  <si>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</si>
  <si>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</si>
  <si>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</si>
  <si>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</si>
  <si>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</si>
  <si>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</si>
  <si>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</si>
  <si>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</si>
  <si>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</si>
  <si>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</si>
  <si>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</si>
  <si>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</si>
  <si>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</si>
  <si>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</si>
  <si>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</si>
  <si>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</si>
  <si>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</si>
  <si>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</si>
  <si>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</si>
  <si>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</si>
  <si>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</si>
  <si>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</si>
  <si>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</si>
  <si>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</si>
  <si>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</si>
  <si>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</si>
  <si>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</si>
  <si>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</si>
  <si>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</si>
  <si>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</si>
  <si>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</si>
  <si>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</si>
  <si>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</si>
  <si>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</si>
  <si>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</si>
  <si>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</si>
  <si>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</si>
  <si>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</si>
  <si>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</si>
  <si>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</si>
  <si>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</si>
  <si>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</si>
  <si>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</si>
  <si>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</si>
  <si>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</si>
  <si>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</si>
  <si>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</si>
  <si>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</si>
  <si>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</si>
  <si>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</si>
  <si>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</si>
  <si>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</si>
  <si>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</si>
  <si>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</si>
  <si>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</si>
  <si>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</si>
  <si>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</si>
  <si>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</si>
  <si>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</si>
  <si>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</si>
  <si>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</si>
  <si>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</si>
  <si>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</si>
  <si>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</si>
  <si>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</si>
  <si>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</si>
  <si>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</si>
  <si>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</si>
  <si>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</si>
  <si>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</si>
  <si>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</si>
  <si>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</si>
  <si>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</si>
  <si>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</si>
  <si>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</si>
  <si>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</si>
  <si>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</si>
  <si>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</si>
  <si>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</si>
  <si>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</si>
  <si>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</si>
  <si>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</si>
  <si>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</si>
  <si>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</si>
  <si>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</si>
  <si>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</si>
  <si>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</si>
  <si>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</si>
  <si>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</si>
  <si>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</si>
  <si>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</si>
  <si>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</si>
  <si>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</si>
  <si>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</si>
  <si>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</si>
  <si>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</si>
  <si>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</si>
  <si>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</si>
  <si>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</si>
  <si>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</si>
  <si>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</si>
  <si>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</si>
  <si>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</si>
  <si>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</si>
  <si>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</si>
  <si>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</si>
  <si>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</si>
  <si>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</si>
  <si>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</si>
  <si>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</si>
  <si>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</si>
  <si>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</si>
  <si>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</si>
  <si>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</si>
  <si>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</si>
  <si>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</si>
  <si>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</si>
  <si>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</si>
  <si>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</si>
  <si>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</si>
  <si>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</si>
  <si>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</si>
  <si>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</si>
  <si>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</si>
  <si>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</si>
  <si>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</si>
  <si>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</si>
  <si>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</si>
  <si>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</si>
  <si>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</si>
  <si>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</si>
  <si>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</si>
  <si>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</si>
  <si>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</si>
  <si>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</si>
  <si>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</si>
  <si>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</si>
  <si>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</si>
  <si>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</si>
  <si>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</si>
  <si>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</si>
  <si>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</si>
  <si>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</si>
  <si>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</si>
  <si>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</si>
  <si>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</si>
  <si>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</si>
  <si>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</si>
  <si>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</si>
  <si>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</si>
  <si>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</si>
  <si>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</si>
  <si>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</si>
  <si>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</si>
  <si>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</si>
  <si>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</si>
  <si>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</si>
  <si>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</si>
  <si>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</si>
  <si>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</si>
  <si>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</si>
  <si>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</si>
  <si>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</si>
  <si>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</si>
  <si>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</si>
  <si>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</si>
  <si>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</si>
  <si>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</si>
  <si>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</si>
  <si>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</si>
  <si>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</si>
  <si>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</si>
  <si>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</si>
  <si>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</si>
  <si>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</si>
  <si>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</si>
  <si>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</si>
  <si>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</si>
  <si>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</si>
  <si>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</si>
  <si>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</si>
  <si>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</si>
  <si>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</si>
  <si>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</si>
  <si>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</si>
  <si>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</si>
  <si>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</si>
  <si>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</si>
  <si>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</si>
  <si>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</si>
  <si>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</si>
  <si>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</si>
  <si>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</si>
  <si>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</si>
  <si>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</si>
  <si>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</si>
  <si>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</si>
  <si>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</si>
  <si>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</si>
  <si>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</si>
  <si>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</si>
  <si>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</si>
  <si>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</si>
  <si>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</si>
  <si>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</si>
  <si>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</si>
  <si>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</si>
  <si>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</si>
  <si>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</si>
  <si>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</si>
  <si>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</si>
  <si>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</si>
  <si>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</si>
  <si>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</si>
  <si>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</si>
  <si>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</si>
  <si>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</si>
  <si>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</si>
  <si>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</si>
  <si>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</si>
  <si>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</si>
  <si>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</si>
  <si>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</si>
  <si>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</si>
  <si>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</si>
  <si>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</si>
  <si>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</si>
  <si>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</si>
  <si>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</si>
  <si>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</si>
  <si>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</si>
  <si>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</si>
  <si>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</si>
  <si>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</si>
  <si>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</si>
  <si>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</si>
  <si>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</si>
  <si>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</si>
  <si>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</si>
  <si>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</si>
  <si>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</si>
  <si>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</si>
  <si>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</si>
  <si>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</si>
  <si>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</si>
  <si>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</si>
  <si>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</si>
  <si>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</si>
  <si>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</si>
  <si>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</si>
  <si>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</si>
  <si>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</si>
  <si>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</si>
  <si>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</si>
  <si>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</si>
  <si>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</si>
  <si>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</si>
  <si>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</si>
  <si>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</si>
  <si>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</si>
  <si>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</si>
  <si>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</si>
  <si>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</si>
  <si>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</si>
  <si>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</si>
  <si>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</si>
  <si>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</si>
  <si>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</si>
  <si>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</si>
  <si>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</si>
  <si>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</si>
  <si>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</si>
  <si>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</si>
  <si>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</si>
  <si>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</si>
  <si>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</si>
  <si>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</si>
  <si>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</si>
  <si>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</si>
  <si>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</si>
  <si>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</si>
  <si>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</si>
  <si>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</si>
  <si>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</si>
  <si>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</si>
  <si>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</si>
  <si>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</si>
  <si>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</si>
  <si>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</si>
  <si>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</si>
  <si>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</si>
  <si>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</si>
  <si>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</si>
  <si>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</si>
  <si>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</si>
  <si>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</si>
  <si>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</si>
  <si>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</si>
  <si>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</si>
  <si>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</si>
  <si>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</si>
  <si>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</si>
  <si>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</si>
  <si>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</si>
  <si>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</si>
  <si>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</si>
  <si>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</si>
  <si>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</si>
  <si>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</si>
  <si>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</si>
  <si>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</si>
  <si>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</si>
  <si>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</si>
  <si>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</si>
  <si>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</si>
  <si>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</si>
  <si>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</si>
  <si>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</si>
  <si>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</si>
  <si>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</si>
  <si>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</si>
  <si>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</si>
  <si>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</si>
  <si>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</si>
  <si>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</si>
  <si>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</si>
  <si>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</si>
  <si>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</si>
  <si>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</si>
  <si>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</si>
  <si>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</si>
  <si>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</si>
  <si>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</si>
  <si>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</si>
  <si>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</si>
  <si>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</si>
  <si>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</si>
  <si>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</si>
  <si>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</si>
  <si>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</si>
  <si>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</si>
  <si>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</si>
  <si>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</si>
  <si>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</si>
  <si>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</si>
  <si>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</si>
  <si>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</si>
  <si>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</si>
  <si>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</si>
  <si>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</si>
  <si>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</si>
  <si>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</si>
  <si>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</si>
  <si>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</si>
  <si>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</si>
  <si>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</si>
  <si>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</si>
  <si>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</si>
  <si>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</si>
  <si>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</si>
  <si>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</si>
  <si>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</si>
  <si>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</si>
  <si>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</si>
  <si>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</si>
  <si>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</si>
  <si>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</si>
  <si>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</si>
  <si>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</si>
  <si>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</si>
  <si>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</si>
  <si>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</si>
  <si>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</si>
  <si>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</si>
  <si>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</si>
  <si>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</si>
  <si>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</si>
  <si>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</si>
  <si>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</si>
  <si>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</si>
  <si>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</si>
  <si>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</si>
  <si>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</si>
  <si>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</si>
  <si>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</si>
  <si>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</si>
  <si>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</si>
  <si>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</si>
  <si>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</si>
  <si>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</si>
  <si>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</si>
  <si>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</si>
  <si>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</si>
  <si>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</si>
  <si>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</si>
  <si>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</si>
  <si>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</si>
  <si>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</si>
  <si>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</si>
  <si>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</si>
  <si>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</si>
  <si>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</si>
  <si>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</si>
  <si>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</si>
  <si>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</si>
  <si>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</si>
  <si>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</si>
  <si>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</si>
  <si>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</si>
  <si>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</si>
  <si>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</si>
  <si>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</si>
  <si>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</si>
  <si>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</si>
  <si>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</si>
  <si>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</si>
  <si>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</si>
  <si>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</si>
  <si>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</si>
  <si>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</si>
  <si>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</si>
  <si>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</si>
  <si>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</si>
  <si>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</si>
  <si>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</si>
  <si>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</si>
  <si>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</si>
  <si>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</si>
  <si>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</si>
  <si>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</si>
  <si>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</si>
  <si>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</si>
  <si>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</si>
  <si>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</si>
  <si>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</si>
  <si>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</si>
  <si>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</si>
  <si>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</si>
  <si>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</si>
  <si>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</si>
  <si>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</si>
  <si>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</si>
  <si>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</si>
  <si>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</si>
  <si>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</si>
  <si>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</si>
  <si>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</si>
  <si>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</si>
  <si>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</si>
  <si>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</si>
  <si>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</si>
  <si>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</si>
  <si>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</si>
  <si>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</si>
  <si>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</si>
  <si>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</si>
  <si>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</si>
  <si>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</si>
  <si>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</si>
  <si>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</si>
  <si>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</si>
  <si>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</si>
  <si>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</si>
  <si>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</si>
  <si>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</si>
  <si>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</si>
  <si>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</si>
  <si>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</si>
  <si>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</si>
  <si>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</si>
  <si>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</si>
  <si>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</si>
  <si>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</si>
  <si>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</si>
  <si>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</si>
  <si>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</si>
  <si>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</si>
  <si>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</si>
  <si>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</si>
  <si>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</si>
  <si>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</si>
  <si>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</si>
  <si>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</si>
  <si>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</si>
  <si>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</si>
  <si>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</si>
  <si>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</si>
  <si>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</si>
  <si>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</si>
  <si>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</si>
  <si>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</si>
  <si>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</si>
  <si>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</si>
  <si>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</si>
  <si>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</si>
  <si>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</si>
  <si>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</si>
  <si>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</si>
  <si>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</si>
  <si>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</si>
  <si>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</si>
  <si>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</si>
  <si>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</si>
  <si>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</si>
  <si>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</si>
  <si>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</si>
  <si>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</si>
  <si>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</si>
  <si>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</si>
  <si>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</si>
  <si>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</si>
  <si>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</si>
  <si>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</si>
  <si>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</si>
  <si>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</si>
  <si>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</si>
  <si>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</si>
  <si>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</si>
  <si>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</si>
  <si>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</si>
  <si>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</si>
  <si>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</si>
  <si>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</si>
  <si>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</si>
  <si>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</si>
  <si>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</si>
  <si>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</si>
  <si>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</si>
  <si>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</si>
  <si>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</si>
  <si>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</si>
  <si>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</si>
  <si>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</si>
  <si>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</si>
  <si>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</si>
  <si>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</si>
  <si>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</si>
  <si>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</si>
  <si>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</si>
  <si>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</si>
  <si>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</si>
  <si>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</si>
  <si>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</si>
  <si>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</si>
  <si>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</si>
  <si>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</si>
  <si>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</si>
  <si>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</si>
  <si>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</si>
  <si>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</si>
  <si>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</si>
  <si>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</si>
  <si>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</si>
  <si>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</si>
  <si>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</si>
  <si>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</si>
  <si>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</si>
  <si>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</si>
  <si>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</si>
  <si>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</si>
  <si>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</si>
  <si>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</si>
  <si>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</si>
  <si>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</si>
  <si>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</si>
  <si>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</si>
  <si>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</si>
  <si>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</si>
  <si>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</si>
  <si>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</si>
  <si>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</si>
  <si>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</si>
  <si>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</si>
  <si>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</si>
  <si>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</si>
  <si>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</si>
  <si>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</si>
  <si>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</si>
  <si>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</si>
  <si>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</si>
  <si>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</si>
  <si>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</si>
  <si>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</si>
  <si>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</si>
  <si>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</si>
  <si>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</si>
  <si>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</si>
  <si>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</si>
  <si>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</si>
  <si>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</si>
  <si>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</si>
  <si>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</si>
  <si>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</si>
  <si>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</si>
  <si>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</si>
  <si>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</si>
  <si>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</si>
  <si>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</si>
  <si>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</si>
  <si>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</si>
  <si>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</si>
  <si>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</si>
  <si>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</si>
  <si>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</si>
  <si>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</si>
  <si>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</si>
  <si>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</si>
  <si>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</si>
  <si>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</si>
  <si>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</si>
  <si>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</si>
  <si>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</si>
  <si>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</si>
  <si>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</si>
  <si>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</si>
  <si>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</si>
  <si>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</si>
  <si>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</si>
  <si>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</si>
  <si>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</si>
  <si>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</si>
  <si>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</si>
  <si>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</si>
  <si>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</si>
  <si>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</si>
  <si>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</si>
  <si>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</si>
  <si>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</si>
  <si>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</si>
  <si>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</si>
  <si>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</si>
  <si>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</si>
  <si>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</si>
  <si>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</si>
  <si>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</si>
  <si>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</si>
  <si>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</si>
  <si>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</si>
  <si>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</si>
  <si>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</si>
  <si>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</si>
  <si>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</si>
  <si>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</si>
  <si>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</si>
  <si>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</si>
  <si>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</si>
  <si>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</si>
  <si>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</si>
  <si>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</si>
  <si>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</si>
  <si>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</si>
  <si>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</si>
  <si>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</si>
  <si>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</si>
  <si>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</si>
  <si>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</si>
  <si>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</si>
  <si>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</si>
  <si>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</si>
  <si>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</si>
  <si>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</si>
  <si>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</si>
  <si>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</si>
  <si>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</si>
  <si>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</si>
  <si>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</si>
  <si>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</si>
  <si>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</si>
  <si>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</si>
  <si>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</si>
  <si>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</si>
  <si>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</si>
  <si>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</si>
  <si>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</si>
  <si>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</si>
  <si>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</si>
  <si>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</si>
  <si>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</si>
  <si>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</si>
  <si>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</si>
  <si>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</si>
  <si>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</si>
  <si>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</si>
  <si>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</si>
  <si>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</si>
  <si>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</si>
  <si>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</si>
  <si>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</si>
  <si>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</si>
  <si>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</si>
  <si>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</si>
  <si>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</si>
  <si>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</si>
  <si>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</si>
  <si>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</si>
  <si>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</si>
  <si>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</si>
  <si>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</si>
  <si>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</si>
  <si>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</si>
  <si>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</si>
  <si>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</si>
  <si>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</si>
  <si>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</si>
  <si>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</si>
  <si>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</si>
  <si>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</si>
  <si>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</si>
  <si>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</si>
  <si>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</si>
  <si>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</si>
  <si>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</si>
  <si>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</si>
  <si>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</si>
  <si>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</si>
  <si>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</si>
  <si>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</si>
  <si>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</si>
  <si>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</si>
  <si>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</si>
  <si>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</si>
  <si>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</si>
  <si>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</si>
  <si>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</si>
  <si>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</si>
  <si>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</si>
  <si>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</si>
  <si>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</si>
  <si>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</si>
  <si>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</si>
  <si>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</si>
  <si>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</si>
  <si>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</si>
  <si>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</si>
  <si>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</si>
  <si>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</si>
  <si>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</si>
  <si>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</si>
  <si>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</si>
  <si>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</si>
  <si>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</si>
  <si>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</si>
  <si>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</si>
  <si>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</si>
  <si>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</si>
  <si>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</si>
  <si>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</si>
  <si>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</si>
  <si>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</si>
  <si>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</si>
  <si>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</si>
  <si>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</si>
  <si>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</si>
  <si>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</si>
  <si>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</si>
  <si>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</si>
  <si>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</si>
  <si>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</si>
  <si>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</si>
  <si>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</si>
  <si>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</si>
  <si>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</si>
  <si>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</si>
  <si>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</si>
  <si>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</si>
  <si>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</si>
  <si>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</si>
  <si>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</si>
  <si>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</si>
  <si>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</si>
  <si>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</si>
  <si>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</si>
  <si>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</si>
  <si>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</si>
  <si>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</si>
  <si>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</si>
  <si>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</si>
  <si>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</si>
  <si>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</si>
  <si>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</si>
  <si>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</si>
  <si>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</si>
  <si>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</si>
  <si>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</si>
  <si>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</si>
  <si>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</si>
  <si>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</si>
  <si>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</si>
  <si>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</si>
  <si>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</si>
  <si>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</si>
  <si>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</si>
  <si>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</si>
  <si>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</si>
  <si>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</si>
  <si>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</si>
  <si>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</si>
  <si>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</si>
  <si>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</si>
  <si>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</si>
  <si>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</si>
  <si>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</si>
  <si>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</si>
  <si>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</si>
  <si>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</si>
  <si>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</si>
  <si>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</si>
  <si>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</si>
  <si>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</si>
  <si>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</si>
  <si>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</si>
  <si>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</si>
  <si>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</si>
  <si>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</si>
  <si>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</si>
  <si>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</si>
  <si>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</si>
  <si>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</si>
  <si>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</si>
  <si>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</si>
  <si>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</si>
  <si>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</si>
  <si>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</si>
  <si>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</si>
  <si>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</si>
  <si>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</si>
  <si>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</si>
  <si>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</si>
  <si>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</si>
  <si>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</si>
  <si>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</si>
  <si>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</si>
  <si>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</si>
  <si>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</si>
  <si>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</si>
  <si>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</si>
  <si>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</si>
  <si>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</si>
  <si>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</si>
  <si>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</si>
  <si>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</si>
  <si>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</si>
  <si>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</si>
  <si>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</si>
  <si>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</si>
  <si>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</si>
  <si>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</si>
  <si>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</si>
  <si>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</si>
  <si>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</si>
  <si>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</si>
  <si>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</si>
  <si>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</si>
  <si>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</si>
  <si>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</si>
  <si>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</si>
  <si>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</si>
  <si>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</si>
  <si>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</si>
  <si>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</si>
  <si>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</si>
  <si>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</si>
  <si>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</si>
  <si>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</si>
  <si>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</si>
  <si>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</si>
  <si>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</si>
  <si>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</si>
  <si>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</si>
  <si>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</si>
  <si>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</si>
  <si>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</si>
  <si>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</si>
  <si>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</si>
  <si>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</si>
  <si>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</si>
  <si>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</si>
  <si>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</si>
  <si>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</si>
  <si>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</si>
  <si>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</si>
  <si>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</si>
  <si>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</si>
  <si>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</si>
  <si>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</si>
  <si>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</si>
  <si>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</si>
  <si>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</si>
  <si>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</si>
  <si>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</si>
  <si>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</si>
  <si>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</si>
  <si>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</si>
  <si>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</si>
  <si>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</si>
  <si>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</si>
  <si>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</si>
  <si>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</si>
  <si>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</si>
  <si>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</si>
  <si>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</si>
  <si>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</si>
  <si>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</si>
  <si>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</si>
  <si>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</si>
  <si>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</si>
  <si>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</si>
  <si>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</si>
  <si>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</si>
  <si>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</si>
  <si>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</si>
  <si>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</si>
  <si>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</si>
  <si>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</si>
  <si>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</si>
  <si>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</si>
  <si>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</si>
  <si>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</si>
  <si>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</si>
  <si>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</si>
  <si>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</si>
  <si>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</si>
  <si>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</si>
  <si>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</si>
  <si>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</si>
  <si>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</si>
  <si>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</si>
  <si>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</si>
  <si>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</si>
  <si>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</si>
  <si>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</si>
  <si>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</si>
  <si>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</si>
  <si>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</si>
  <si>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</si>
  <si>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</si>
  <si>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</si>
  <si>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</si>
  <si>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</si>
  <si>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</si>
  <si>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</si>
  <si>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</si>
  <si>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</si>
  <si>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</si>
  <si>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</si>
  <si>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</si>
  <si>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</si>
  <si>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</si>
  <si>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</si>
  <si>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</si>
  <si>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</si>
  <si>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</si>
  <si>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</si>
  <si>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</si>
  <si>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</si>
  <si>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</si>
  <si>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</si>
  <si>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</si>
  <si>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</si>
  <si>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</si>
  <si>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</si>
  <si>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</si>
  <si>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</si>
  <si>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</si>
  <si>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</si>
  <si>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</si>
  <si>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</si>
  <si>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</si>
  <si>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</si>
  <si>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</si>
  <si>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</si>
  <si>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</si>
  <si>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</si>
  <si>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</si>
  <si>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</si>
  <si>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</si>
  <si>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</si>
  <si>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</si>
  <si>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</si>
  <si>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</si>
  <si>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</si>
  <si>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</si>
  <si>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</si>
  <si>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</si>
  <si>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</si>
  <si>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</si>
  <si>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</si>
  <si>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</si>
  <si>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</si>
  <si>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</si>
  <si>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</si>
  <si>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</si>
  <si>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</si>
  <si>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</si>
  <si>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</si>
  <si>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</si>
  <si>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</si>
  <si>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</si>
  <si>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</si>
  <si>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</si>
  <si>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</si>
  <si>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</si>
  <si>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</si>
  <si>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</si>
  <si>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</si>
  <si>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</si>
  <si>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</si>
  <si>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</si>
  <si>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</si>
  <si>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</si>
  <si>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</si>
  <si>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</si>
  <si>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</si>
  <si>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</si>
  <si>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</si>
  <si>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</si>
  <si>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</si>
  <si>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</si>
  <si>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</si>
  <si>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</si>
  <si>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</si>
  <si>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</si>
  <si>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</si>
  <si>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</si>
  <si>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</si>
  <si>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</si>
  <si>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</si>
  <si>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</si>
  <si>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</si>
  <si>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</si>
  <si>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</si>
  <si>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</si>
  <si>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</si>
  <si>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</si>
  <si>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</si>
  <si>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</si>
  <si>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</si>
  <si>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</si>
  <si>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</si>
  <si>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</si>
  <si>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</si>
  <si>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</si>
  <si>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</si>
  <si>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</si>
  <si>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</si>
  <si>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</si>
  <si>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</si>
  <si>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</si>
  <si>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</si>
  <si>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</si>
  <si>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</si>
  <si>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</si>
  <si>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</si>
  <si>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</si>
  <si>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</si>
  <si>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</si>
  <si>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</si>
  <si>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</si>
  <si>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</si>
  <si>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</si>
  <si>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</si>
  <si>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</si>
  <si>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</si>
  <si>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</si>
  <si>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</si>
  <si>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</si>
  <si>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</si>
  <si>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</si>
  <si>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</si>
  <si>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</si>
  <si>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</si>
  <si>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</si>
  <si>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</si>
  <si>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</si>
  <si>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</si>
  <si>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</si>
  <si>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</si>
  <si>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</si>
  <si>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</si>
  <si>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</si>
  <si>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</si>
  <si>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</si>
  <si>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</si>
  <si>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</si>
  <si>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</si>
  <si>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</si>
  <si>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</si>
  <si>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</si>
  <si>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</si>
  <si>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</si>
  <si>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</si>
  <si>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</si>
  <si>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</si>
  <si>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</si>
  <si>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</si>
  <si>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</si>
  <si>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</si>
  <si>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</si>
  <si>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</si>
  <si>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</si>
  <si>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</si>
  <si>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</si>
  <si>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</si>
  <si>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</si>
  <si>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</si>
  <si>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</si>
  <si>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</si>
  <si>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</si>
  <si>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</si>
  <si>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</si>
  <si>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</si>
  <si>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</si>
  <si>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</si>
  <si>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</si>
  <si>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</si>
  <si>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</si>
  <si>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</si>
  <si>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</si>
  <si>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</si>
  <si>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</si>
  <si>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</si>
  <si>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</si>
  <si>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</si>
  <si>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</si>
  <si>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</si>
  <si>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</si>
  <si>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</si>
  <si>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</si>
  <si>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</si>
  <si>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</si>
  <si>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</si>
  <si>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</si>
  <si>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</si>
  <si>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</si>
  <si>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</si>
  <si>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</si>
  <si>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</si>
  <si>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</si>
  <si>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</si>
  <si>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</si>
  <si>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</si>
  <si>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</si>
  <si>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</si>
  <si>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</si>
  <si>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</si>
  <si>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</si>
  <si>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</si>
  <si>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</si>
  <si>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</si>
  <si>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</si>
  <si>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</si>
  <si>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</si>
  <si>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</si>
  <si>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</si>
  <si>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</si>
  <si>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</si>
  <si>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</si>
  <si>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</si>
  <si>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</si>
  <si>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</si>
  <si>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</si>
  <si>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</si>
  <si>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</si>
  <si>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</si>
  <si>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</si>
  <si>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</si>
  <si>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</si>
  <si>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</si>
  <si>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</si>
  <si>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</si>
  <si>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</si>
  <si>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</si>
  <si>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</si>
  <si>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</si>
  <si>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</si>
  <si>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</si>
  <si>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</si>
  <si>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</si>
  <si>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</si>
  <si>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</si>
  <si>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</si>
  <si>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</si>
  <si>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</si>
  <si>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</si>
  <si>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</si>
  <si>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</si>
  <si>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</si>
  <si>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</si>
  <si>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</si>
  <si>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</si>
  <si>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</si>
  <si>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</si>
  <si>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</si>
  <si>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</si>
  <si>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</si>
  <si>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</si>
  <si>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</si>
  <si>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</si>
  <si>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</si>
  <si>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</si>
  <si>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</si>
  <si>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</si>
  <si>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</si>
  <si>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</si>
  <si>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</si>
  <si>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</si>
  <si>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</si>
  <si>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</si>
  <si>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</si>
  <si>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</si>
  <si>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</si>
  <si>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</si>
  <si>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</si>
  <si>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</si>
  <si>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</si>
  <si>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</si>
  <si>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</si>
  <si>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</si>
  <si>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</si>
  <si>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</si>
  <si>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</si>
  <si>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</si>
  <si>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</si>
  <si>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</si>
  <si>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</si>
  <si>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</si>
  <si>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</si>
  <si>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</si>
  <si>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</si>
  <si>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</si>
  <si>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</si>
  <si>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</si>
  <si>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</si>
  <si>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</si>
  <si>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</si>
  <si>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</si>
  <si>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</si>
  <si>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</si>
  <si>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</si>
  <si>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</si>
  <si>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</si>
  <si>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</si>
  <si>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</si>
  <si>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</si>
  <si>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</si>
  <si>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</si>
  <si>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</si>
  <si>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</si>
  <si>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</si>
  <si>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</si>
  <si>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</si>
  <si>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</si>
  <si>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</si>
  <si>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</si>
  <si>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</si>
  <si>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</si>
  <si>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</si>
  <si>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</si>
  <si>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</si>
  <si>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</si>
  <si>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</si>
  <si>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</si>
  <si>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</si>
  <si>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</si>
  <si>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</si>
  <si>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</si>
  <si>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</si>
  <si>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</si>
  <si>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</si>
  <si>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</si>
  <si>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</si>
  <si>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</si>
  <si>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</si>
  <si>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</si>
  <si>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</si>
  <si>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</si>
  <si>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</si>
  <si>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</si>
  <si>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</si>
  <si>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</si>
  <si>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</si>
  <si>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</si>
  <si>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</si>
  <si>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</si>
  <si>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</si>
  <si>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</si>
  <si>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</si>
  <si>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</si>
  <si>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</si>
  <si>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</si>
  <si>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</si>
  <si>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</si>
  <si>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</si>
  <si>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</si>
  <si>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</si>
  <si>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</si>
  <si>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</si>
  <si>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</si>
  <si>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</si>
  <si>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</si>
  <si>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</si>
  <si>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</si>
  <si>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</si>
  <si>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</si>
  <si>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</si>
  <si>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</si>
  <si>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</si>
  <si>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</si>
  <si>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</si>
  <si>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</si>
  <si>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</si>
  <si>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</si>
  <si>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</si>
  <si>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</si>
  <si>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</si>
  <si>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</si>
  <si>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</si>
  <si>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</si>
  <si>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</si>
  <si>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</si>
  <si>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</si>
  <si>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</si>
  <si>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</si>
  <si>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</si>
  <si>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</si>
  <si>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</si>
  <si>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</si>
  <si>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</si>
  <si>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</si>
  <si>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</si>
  <si>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</si>
  <si>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</si>
  <si>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</si>
  <si>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</si>
  <si>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</si>
  <si>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</si>
  <si>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</si>
  <si>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</si>
  <si>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</si>
  <si>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</si>
  <si>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</si>
  <si>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</si>
  <si>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</si>
  <si>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</si>
  <si>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</si>
  <si>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</si>
  <si>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</si>
  <si>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</si>
  <si>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</si>
  <si>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</si>
  <si>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</si>
  <si>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</si>
  <si>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</si>
  <si>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</si>
  <si>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</si>
  <si>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</si>
  <si>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</si>
  <si>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</si>
  <si>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</si>
  <si>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</si>
  <si>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</si>
  <si>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</si>
  <si>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</si>
  <si>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</si>
  <si>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</si>
  <si>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</si>
  <si>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</si>
  <si>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</si>
  <si>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</si>
  <si>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</si>
  <si>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</si>
  <si>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</si>
  <si>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</si>
  <si>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</si>
  <si>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</si>
  <si>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</si>
  <si>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</si>
  <si>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</si>
  <si>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</si>
  <si>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</si>
  <si>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</si>
  <si>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</si>
  <si>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</si>
  <si>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</si>
  <si>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</si>
  <si>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</si>
  <si>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</si>
  <si>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</si>
  <si>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</si>
  <si>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</si>
  <si>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</si>
  <si>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</si>
  <si>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</si>
  <si>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</si>
  <si>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</si>
  <si>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</si>
  <si>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</si>
  <si>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</si>
  <si>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</si>
  <si>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</si>
  <si>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</si>
  <si>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</si>
  <si>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</si>
  <si>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</si>
  <si>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</si>
  <si>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</si>
  <si>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</si>
  <si>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</si>
  <si>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</si>
  <si>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</si>
  <si>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</si>
  <si>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</si>
  <si>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</si>
  <si>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</si>
  <si>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</si>
  <si>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</si>
  <si>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</si>
  <si>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</si>
  <si>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</si>
  <si>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</si>
  <si>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</si>
  <si>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</si>
  <si>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</si>
  <si>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</si>
  <si>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</si>
  <si>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</si>
  <si>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</si>
  <si>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</si>
  <si>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</si>
  <si>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</si>
  <si>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</si>
  <si>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</si>
  <si>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</si>
  <si>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</si>
  <si>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</si>
  <si>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</si>
  <si>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</si>
  <si>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</si>
  <si>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</si>
  <si>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</si>
  <si>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</si>
  <si>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</si>
  <si>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</si>
  <si>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</si>
  <si>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</si>
  <si>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</si>
  <si>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</si>
  <si>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</si>
  <si>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</si>
  <si>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</si>
  <si>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</si>
  <si>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</si>
  <si>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</si>
  <si>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</si>
  <si>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</si>
  <si>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</si>
  <si>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</si>
  <si>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</si>
  <si>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</si>
  <si>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</si>
  <si>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</si>
  <si>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</si>
  <si>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</si>
  <si>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</si>
  <si>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</si>
  <si>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</si>
  <si>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</si>
  <si>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</si>
  <si>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</si>
  <si>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</si>
  <si>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</si>
  <si>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</si>
  <si>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</si>
  <si>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</si>
  <si>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</si>
  <si>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</si>
  <si>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</si>
  <si>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</si>
  <si>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</si>
  <si>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</si>
  <si>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</si>
  <si>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</si>
  <si>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</si>
  <si>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</si>
  <si>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</si>
  <si>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</si>
  <si>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</si>
  <si>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</si>
  <si>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</si>
  <si>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</si>
  <si>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</si>
  <si>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</si>
  <si>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</si>
  <si>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</si>
  <si>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</si>
  <si>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</si>
  <si>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</si>
  <si>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</si>
  <si>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</si>
  <si>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</si>
  <si>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</si>
  <si>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</si>
  <si>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</si>
  <si>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</si>
  <si>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</si>
  <si>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</si>
  <si>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</si>
  <si>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</si>
  <si>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</si>
  <si>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</si>
  <si>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</si>
  <si>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</si>
  <si>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</si>
  <si>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</si>
  <si>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</si>
  <si>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</si>
  <si>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</si>
  <si>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</si>
  <si>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</si>
  <si>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</si>
  <si>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</si>
  <si>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</si>
  <si>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</si>
  <si>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</si>
  <si>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</si>
  <si>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</si>
  <si>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</si>
  <si>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</si>
  <si>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</si>
  <si>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</si>
  <si>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</si>
  <si>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</si>
  <si>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</si>
  <si>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</si>
  <si>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</si>
  <si>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</si>
  <si>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</si>
  <si>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</si>
  <si>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</si>
  <si>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</si>
  <si>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</si>
  <si>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</si>
  <si>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</si>
  <si>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</si>
  <si>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</si>
  <si>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</si>
  <si>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</si>
  <si>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</si>
  <si>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</si>
  <si>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</si>
  <si>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</si>
  <si>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</si>
  <si>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</si>
  <si>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</si>
  <si>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</si>
  <si>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</si>
  <si>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</si>
  <si>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</si>
  <si>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</si>
  <si>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</si>
  <si>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</si>
  <si>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</si>
  <si>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</si>
  <si>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</si>
  <si>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</si>
  <si>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</si>
  <si>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</si>
  <si>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</si>
  <si>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</si>
  <si>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</si>
  <si>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</si>
  <si>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</si>
  <si>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</si>
  <si>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</si>
  <si>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</si>
  <si>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</si>
  <si>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</si>
  <si>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</si>
  <si>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</si>
  <si>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</si>
  <si>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</si>
  <si>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</si>
  <si>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</si>
  <si>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</si>
  <si>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</si>
  <si>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</si>
  <si>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</si>
  <si>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</si>
  <si>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</si>
  <si>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</si>
  <si>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</si>
  <si>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</si>
  <si>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</si>
  <si>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</si>
  <si>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</si>
  <si>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</si>
  <si>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</si>
  <si>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</si>
  <si>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</si>
  <si>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</si>
  <si>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</si>
  <si>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</si>
  <si>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</si>
  <si>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</si>
  <si>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</si>
  <si>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</si>
  <si>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</si>
  <si>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</si>
  <si>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</si>
  <si>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</si>
  <si>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</si>
  <si>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</si>
  <si>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</si>
  <si>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</si>
  <si>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</si>
  <si>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</si>
  <si>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</si>
  <si>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</si>
  <si>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</si>
  <si>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</si>
  <si>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</si>
  <si>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</si>
  <si>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</si>
  <si>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</si>
  <si>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</si>
  <si>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</si>
  <si>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</si>
  <si>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</si>
  <si>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</si>
  <si>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</si>
  <si>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</si>
  <si>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</si>
  <si>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</si>
  <si>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</si>
  <si>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</si>
  <si>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</si>
  <si>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</si>
  <si>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</si>
  <si>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</si>
  <si>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</si>
  <si>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</si>
  <si>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</si>
  <si>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</si>
  <si>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</si>
  <si>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</si>
  <si>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</si>
  <si>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</si>
  <si>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</si>
  <si>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</si>
  <si>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</si>
  <si>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</si>
  <si>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</si>
  <si>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</si>
  <si>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</si>
  <si>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</si>
  <si>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</si>
  <si>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</si>
  <si>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</si>
  <si>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</si>
  <si>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</si>
  <si>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</si>
  <si>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</si>
  <si>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</si>
  <si>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</si>
  <si>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</si>
  <si>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</si>
  <si>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</si>
  <si>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</si>
  <si>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</si>
  <si>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</si>
  <si>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</si>
  <si>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</si>
  <si>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</si>
  <si>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</si>
  <si>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</si>
  <si>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</si>
  <si>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</si>
  <si>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</si>
  <si>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</si>
  <si>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</si>
  <si>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</si>
  <si>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</si>
  <si>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</si>
  <si>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</si>
  <si>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</si>
  <si>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</si>
  <si>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</si>
  <si>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</si>
  <si>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</si>
  <si>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</si>
  <si>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</si>
  <si>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</si>
  <si>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</si>
  <si>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</si>
  <si>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</si>
  <si>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</si>
  <si>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</si>
  <si>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</si>
  <si>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</si>
  <si>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</si>
  <si>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</si>
  <si>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</si>
  <si>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</si>
  <si>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</si>
  <si>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</si>
  <si>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</si>
  <si>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</si>
  <si>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</si>
  <si>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</si>
  <si>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</si>
  <si>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</si>
  <si>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</si>
  <si>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</si>
  <si>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</si>
  <si>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</si>
  <si>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</si>
  <si>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</si>
  <si>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</si>
  <si>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</si>
  <si>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</si>
  <si>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</si>
  <si>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</si>
  <si>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</si>
  <si>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</si>
  <si>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</si>
  <si>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</si>
  <si>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</si>
  <si>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</si>
  <si>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</si>
  <si>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</si>
  <si>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</si>
  <si>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</si>
  <si>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</si>
  <si>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</si>
  <si>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</si>
  <si>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</si>
  <si>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</si>
  <si>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</si>
  <si>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</si>
  <si>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</si>
  <si>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</si>
  <si>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</si>
  <si>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</si>
  <si>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</si>
  <si>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</si>
  <si>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</si>
  <si>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</si>
  <si>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</si>
  <si>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</si>
  <si>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</si>
  <si>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</si>
  <si>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</si>
  <si>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</si>
  <si>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</si>
  <si>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</si>
  <si>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</si>
  <si>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</si>
  <si>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</si>
  <si>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</si>
  <si>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</si>
  <si>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</si>
  <si>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</si>
  <si>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</si>
  <si>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</si>
  <si>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</si>
  <si>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</si>
  <si>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</si>
  <si>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</si>
  <si>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</si>
  <si>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</si>
  <si>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</si>
  <si>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</si>
  <si>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</si>
  <si>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</si>
  <si>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</si>
  <si>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</si>
  <si>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</si>
  <si>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</si>
  <si>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</si>
  <si>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</si>
  <si>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</si>
  <si>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</si>
  <si>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</si>
  <si>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</si>
  <si>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</si>
  <si>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</si>
  <si>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</si>
  <si>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</si>
  <si>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</si>
  <si>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</si>
  <si>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</si>
  <si>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</si>
  <si>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</si>
  <si>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</si>
  <si>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</si>
  <si>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</si>
  <si>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</si>
  <si>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</si>
  <si>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</si>
  <si>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</si>
  <si>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</si>
  <si>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</si>
  <si>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</si>
  <si>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</si>
  <si>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</si>
  <si>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</si>
  <si>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</si>
  <si>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</si>
  <si>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</si>
  <si>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</si>
  <si>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</si>
  <si>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</si>
  <si>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</si>
  <si>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</si>
  <si>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</si>
  <si>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</si>
  <si>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</si>
  <si>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</si>
  <si>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</si>
  <si>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</si>
  <si>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</si>
  <si>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</si>
  <si>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</si>
  <si>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</si>
  <si>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</si>
  <si>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</si>
  <si>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</si>
  <si>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</si>
  <si>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</si>
  <si>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</si>
  <si>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</si>
  <si>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</si>
  <si>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</si>
  <si>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</si>
  <si>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</si>
  <si>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</si>
  <si>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</si>
  <si>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</si>
  <si>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</si>
  <si>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</si>
  <si>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</si>
  <si>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</si>
  <si>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</si>
  <si>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</si>
  <si>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</si>
  <si>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</si>
  <si>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</si>
  <si>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</si>
  <si>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</si>
  <si>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</si>
  <si>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</si>
  <si>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</si>
  <si>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</si>
  <si>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</si>
  <si>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</si>
  <si>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</si>
  <si>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</si>
  <si>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</si>
  <si>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</si>
  <si>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</si>
  <si>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</si>
  <si>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</si>
  <si>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</si>
  <si>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</si>
  <si>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</si>
  <si>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</si>
  <si>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</si>
  <si>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</si>
  <si>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</si>
  <si>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</si>
  <si>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</si>
  <si>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</si>
  <si>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</si>
  <si>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</si>
  <si>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</si>
  <si>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</si>
  <si>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</si>
  <si>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</si>
  <si>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</si>
  <si>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</si>
  <si>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</si>
  <si>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</si>
  <si>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</si>
  <si>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</si>
  <si>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</si>
  <si>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</si>
  <si>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</si>
  <si>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</si>
  <si>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</si>
  <si>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</si>
  <si>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</si>
  <si>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</si>
  <si>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</si>
  <si>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</si>
  <si>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</si>
  <si>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</si>
  <si>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</si>
  <si>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</si>
  <si>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</si>
  <si>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</si>
  <si>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</si>
  <si>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</si>
  <si>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</si>
  <si>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</si>
  <si>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</si>
  <si>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</si>
  <si>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</si>
  <si>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</si>
  <si>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</si>
  <si>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</si>
  <si>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</si>
  <si>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</si>
  <si>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</si>
  <si>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</si>
  <si>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</si>
  <si>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</si>
  <si>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</si>
  <si>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</si>
  <si>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</si>
  <si>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</si>
  <si>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</si>
  <si>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</si>
  <si>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</si>
  <si>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</si>
  <si>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</si>
  <si>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</si>
  <si>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</si>
  <si>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</si>
  <si>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</si>
  <si>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</si>
  <si>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</si>
  <si>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</si>
  <si>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</si>
  <si>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</si>
  <si>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</si>
  <si>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</si>
  <si>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</si>
  <si>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</si>
  <si>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</si>
  <si>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</si>
  <si>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</si>
  <si>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</si>
  <si>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</si>
  <si>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</si>
  <si>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</si>
  <si>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</si>
  <si>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</si>
  <si>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</si>
  <si>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</si>
  <si>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</si>
  <si>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</si>
  <si>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</si>
  <si>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</si>
  <si>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</si>
  <si>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</si>
  <si>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</si>
  <si>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</si>
  <si>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</si>
  <si>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</si>
  <si>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</si>
  <si>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</si>
  <si>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</si>
  <si>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</si>
  <si>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</si>
  <si>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</si>
  <si>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</si>
  <si>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</si>
  <si>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</si>
  <si>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</si>
  <si>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</si>
  <si>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</si>
  <si>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</si>
  <si>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</si>
  <si>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</si>
  <si>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</si>
  <si>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</si>
  <si>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</si>
  <si>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</si>
  <si>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</si>
  <si>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</si>
  <si>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</si>
  <si>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</si>
  <si>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</si>
  <si>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</si>
  <si>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</si>
  <si>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</si>
  <si>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</si>
  <si>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</si>
  <si>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</si>
  <si>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</si>
  <si>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</si>
  <si>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</si>
  <si>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</si>
  <si>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</si>
  <si>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</si>
  <si>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</si>
  <si>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</si>
  <si>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</si>
  <si>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</si>
  <si>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</si>
  <si>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</si>
  <si>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</si>
  <si>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</si>
  <si>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</si>
  <si>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</si>
  <si>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</si>
  <si>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</si>
  <si>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</si>
  <si>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</si>
  <si>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</si>
  <si>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</si>
  <si>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</si>
  <si>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</si>
  <si>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</si>
  <si>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</si>
  <si>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</si>
  <si>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</si>
  <si>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</si>
  <si>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</si>
  <si>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</si>
  <si>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</si>
  <si>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</si>
  <si>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</si>
  <si>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</si>
  <si>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</si>
  <si>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</si>
  <si>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</si>
  <si>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</si>
  <si>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</si>
  <si>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</si>
  <si>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</si>
  <si>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</si>
  <si>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</si>
  <si>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</si>
  <si>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</si>
  <si>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</si>
  <si>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</si>
  <si>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</si>
  <si>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</si>
  <si>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</si>
  <si>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</si>
  <si>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</si>
  <si>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</si>
  <si>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</si>
  <si>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</si>
  <si>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</si>
  <si>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</si>
  <si>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</si>
  <si>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</si>
  <si>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</si>
  <si>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</si>
  <si>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</si>
  <si>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</si>
  <si>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</si>
  <si>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</si>
  <si>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</si>
  <si>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</si>
  <si>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</si>
  <si>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</si>
  <si>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</si>
  <si>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</si>
  <si>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</si>
  <si>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</si>
  <si>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</si>
  <si>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</si>
  <si>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</si>
  <si>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</si>
  <si>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</si>
  <si>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</si>
  <si>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</si>
  <si>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</si>
  <si>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</si>
  <si>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</si>
  <si>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</si>
  <si>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</si>
  <si>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</si>
  <si>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</si>
  <si>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</si>
  <si>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</si>
  <si>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</si>
  <si>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</si>
  <si>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</si>
  <si>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</si>
  <si>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</si>
  <si>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</si>
  <si>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</si>
  <si>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</si>
  <si>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</si>
  <si>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</si>
  <si>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</si>
  <si>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</si>
  <si>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</si>
  <si>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</si>
  <si>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</si>
  <si>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</si>
  <si>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</si>
  <si>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</si>
  <si>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</si>
  <si>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</si>
  <si>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</si>
  <si>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</si>
  <si>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</si>
  <si>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</si>
  <si>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</si>
  <si>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</si>
  <si>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</si>
  <si>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</si>
  <si>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</si>
  <si>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</si>
  <si>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</si>
  <si>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</si>
  <si>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</si>
  <si>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</si>
  <si>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</si>
  <si>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</si>
  <si>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</si>
  <si>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</si>
  <si>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</si>
  <si>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</si>
  <si>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</si>
  <si>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</si>
  <si>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</si>
  <si>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</si>
  <si>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</si>
  <si>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</si>
  <si>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</si>
  <si>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</si>
  <si>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</si>
  <si>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</si>
  <si>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</si>
  <si>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</si>
  <si>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</si>
  <si>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</si>
  <si>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</si>
  <si>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</si>
  <si>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</si>
  <si>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</si>
  <si>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</si>
  <si>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</si>
  <si>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</si>
  <si>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</si>
  <si>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</si>
  <si>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</si>
  <si>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</si>
  <si>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</si>
  <si>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</si>
  <si>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</si>
  <si>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</si>
  <si>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</si>
  <si>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</si>
  <si>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</si>
  <si>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</si>
  <si>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</si>
  <si>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</si>
  <si>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</si>
  <si>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</si>
  <si>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</si>
  <si>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</si>
  <si>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</si>
  <si>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</si>
  <si>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</si>
  <si>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</si>
  <si>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</si>
  <si>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</si>
  <si>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</si>
  <si>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</si>
  <si>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</si>
  <si>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</si>
  <si>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</si>
  <si>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</si>
  <si>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</si>
  <si>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</si>
  <si>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</si>
  <si>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</si>
  <si>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</si>
  <si>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</si>
  <si>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</si>
  <si>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</si>
  <si>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</si>
  <si>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</si>
  <si>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</si>
  <si>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</si>
  <si>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</si>
  <si>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</si>
  <si>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</si>
  <si>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</si>
  <si>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</si>
  <si>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</si>
  <si>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</si>
  <si>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</si>
  <si>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</si>
  <si>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</si>
  <si>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</si>
  <si>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</si>
  <si>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</si>
  <si>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</si>
  <si>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</si>
  <si>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</si>
  <si>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</si>
  <si>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</si>
  <si>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</si>
  <si>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</si>
  <si>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</si>
  <si>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</si>
  <si>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</si>
  <si>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</si>
  <si>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</si>
  <si>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</si>
  <si>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</si>
  <si>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</si>
  <si>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</si>
  <si>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</si>
  <si>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</si>
  <si>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</si>
  <si>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</si>
  <si>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</si>
  <si>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</si>
  <si>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</si>
  <si>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</si>
  <si>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</si>
  <si>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</si>
  <si>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</si>
  <si>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</si>
  <si>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</si>
  <si>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</si>
  <si>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</si>
  <si>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</si>
  <si>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</si>
  <si>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</si>
  <si>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</si>
  <si>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</si>
  <si>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</si>
  <si>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</si>
  <si>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</si>
  <si>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</si>
  <si>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</si>
  <si>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</si>
  <si>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</si>
  <si>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</si>
  <si>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</si>
  <si>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</si>
  <si>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</si>
  <si>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</si>
  <si>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</si>
  <si>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</si>
  <si>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</si>
  <si>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</si>
  <si>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</si>
  <si>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</si>
  <si>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</si>
  <si>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</si>
  <si>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</si>
  <si>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</si>
  <si>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</si>
  <si>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</si>
  <si>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</si>
  <si>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</si>
  <si>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</si>
  <si>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</si>
  <si>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</si>
  <si>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</si>
  <si>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</si>
  <si>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</si>
  <si>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</si>
  <si>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</si>
  <si>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</si>
  <si>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</si>
  <si>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</si>
  <si>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</si>
  <si>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</si>
  <si>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</si>
  <si>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</si>
  <si>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</si>
  <si>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</si>
  <si>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</si>
  <si>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</si>
  <si>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</si>
  <si>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</si>
  <si>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</si>
  <si>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</si>
  <si>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</si>
  <si>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</si>
  <si>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</si>
  <si>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</si>
  <si>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</si>
  <si>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</si>
  <si>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</si>
  <si>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</si>
  <si>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</si>
  <si>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</si>
  <si>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</si>
  <si>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</si>
  <si>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</si>
  <si>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</si>
  <si>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</si>
  <si>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</si>
  <si>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</si>
  <si>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</si>
  <si>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</si>
  <si>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</si>
  <si>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</si>
  <si>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</si>
  <si>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</si>
  <si>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</si>
  <si>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</si>
  <si>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</si>
  <si>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</si>
  <si>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</si>
  <si>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</si>
  <si>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</si>
  <si>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</si>
  <si>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</si>
  <si>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</si>
  <si>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</si>
  <si>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</si>
  <si>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</si>
  <si>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</si>
  <si>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</si>
  <si>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</si>
  <si>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</si>
  <si>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</si>
  <si>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</si>
  <si>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</si>
  <si>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</si>
  <si>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</si>
  <si>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</si>
  <si>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</si>
  <si>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</si>
  <si>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</si>
  <si>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</si>
  <si>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</si>
  <si>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</si>
  <si>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</si>
  <si>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</si>
  <si>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</si>
  <si>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</si>
  <si>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</si>
  <si>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</si>
  <si>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</si>
  <si>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</si>
  <si>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</si>
  <si>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</si>
  <si>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</si>
  <si>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</si>
  <si>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</si>
  <si>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</si>
  <si>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</si>
  <si>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</si>
  <si>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</si>
  <si>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</si>
  <si>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</si>
  <si>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</si>
  <si>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</si>
  <si>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</si>
  <si>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</si>
  <si>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</si>
  <si>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</si>
  <si>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</si>
  <si>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</si>
  <si>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</si>
  <si>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</si>
  <si>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</si>
  <si>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</si>
  <si>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</si>
  <si>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</si>
  <si>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</si>
  <si>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</si>
  <si>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</si>
  <si>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</si>
  <si>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</si>
  <si>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</si>
  <si>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</si>
  <si>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</si>
  <si>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</si>
  <si>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</si>
  <si>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</si>
  <si>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</si>
  <si>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</si>
  <si>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</si>
  <si>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</si>
  <si>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</si>
  <si>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</si>
  <si>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</si>
  <si>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</si>
  <si>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</si>
  <si>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</si>
  <si>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</si>
  <si>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</si>
  <si>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</si>
  <si>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</si>
  <si>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</si>
  <si>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</si>
  <si>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</si>
  <si>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</si>
  <si>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</si>
  <si>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</si>
  <si>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</si>
  <si>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</si>
  <si>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</si>
  <si>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</si>
  <si>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</si>
  <si>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</si>
  <si>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</si>
  <si>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</si>
  <si>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</si>
  <si>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</si>
  <si>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</si>
  <si>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</si>
  <si>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</si>
  <si>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</si>
  <si>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</si>
  <si>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</si>
  <si>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</si>
  <si>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</si>
  <si>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</si>
  <si>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</si>
  <si>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</si>
  <si>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</si>
  <si>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</si>
  <si>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</si>
  <si>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</si>
  <si>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</si>
  <si>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</si>
  <si>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</si>
  <si>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</si>
  <si>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</si>
  <si>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</si>
  <si>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</si>
  <si>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</si>
  <si>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</si>
  <si>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</si>
  <si>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</si>
  <si>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</si>
  <si>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</si>
  <si>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</si>
  <si>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</si>
  <si>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</si>
  <si>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</si>
  <si>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</si>
  <si>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</si>
  <si>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</si>
  <si>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</si>
  <si>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</si>
  <si>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</si>
  <si>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</si>
  <si>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</si>
  <si>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</si>
  <si>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</si>
  <si>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</si>
  <si>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</si>
  <si>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</si>
  <si>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</si>
  <si>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</si>
  <si>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</si>
  <si>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</si>
  <si>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</si>
  <si>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</si>
  <si>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</si>
  <si>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</si>
  <si>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</si>
  <si>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</si>
  <si>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</si>
  <si>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</si>
  <si>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</si>
  <si>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</si>
  <si>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</si>
  <si>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</si>
  <si>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</si>
  <si>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</si>
  <si>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</si>
  <si>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</si>
  <si>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</si>
  <si>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</si>
  <si>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</si>
  <si>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</si>
  <si>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</si>
  <si>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</si>
  <si>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</si>
  <si>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</si>
  <si>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</si>
  <si>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</si>
  <si>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</si>
  <si>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</si>
  <si>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</si>
  <si>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</si>
  <si>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</si>
  <si>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</si>
  <si>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</si>
  <si>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</si>
  <si>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</si>
  <si>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</si>
  <si>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</si>
  <si>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</si>
  <si>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</si>
  <si>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</si>
  <si>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</si>
  <si>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</si>
  <si>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</si>
  <si>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</si>
  <si>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</si>
  <si>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</si>
  <si>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</si>
  <si>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</si>
  <si>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</si>
  <si>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</si>
  <si>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</si>
  <si>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</si>
  <si>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</si>
  <si>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</si>
  <si>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</si>
  <si>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</si>
  <si>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</si>
  <si>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</si>
  <si>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</si>
  <si>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</si>
  <si>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</si>
  <si>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</si>
  <si>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</si>
  <si>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</si>
  <si>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</si>
  <si>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</si>
  <si>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</si>
  <si>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</si>
  <si>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</si>
  <si>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</si>
  <si>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</si>
  <si>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</si>
  <si>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</si>
  <si>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</si>
  <si>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</si>
  <si>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</si>
  <si>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</si>
  <si>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</si>
  <si>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</si>
  <si>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</si>
  <si>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</si>
  <si>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</si>
  <si>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</si>
  <si>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</si>
  <si>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</si>
  <si>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</si>
  <si>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</si>
  <si>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</si>
  <si>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</si>
  <si>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</si>
  <si>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</si>
  <si>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</si>
  <si>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</si>
  <si>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</si>
  <si>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</si>
  <si>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</si>
  <si>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</si>
  <si>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</si>
  <si>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</si>
  <si>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</si>
  <si>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</si>
  <si>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</si>
  <si>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</si>
  <si>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</si>
  <si>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</si>
  <si>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</si>
  <si>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</si>
  <si>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</si>
  <si>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</si>
  <si>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</si>
  <si>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</si>
  <si>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</si>
  <si>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</si>
  <si>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</si>
  <si>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</si>
  <si>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</si>
  <si>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</si>
  <si>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</si>
  <si>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</si>
  <si>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</si>
  <si>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</si>
  <si>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</si>
  <si>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</si>
  <si>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</si>
  <si>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</si>
  <si>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</si>
  <si>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</si>
  <si>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</si>
  <si>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</si>
  <si>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</si>
  <si>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</si>
  <si>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</si>
  <si>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</si>
  <si>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</si>
  <si>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</si>
  <si>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</si>
  <si>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</si>
  <si>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</si>
  <si>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</si>
  <si>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</si>
  <si>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</si>
  <si>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</si>
  <si>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</si>
  <si>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</si>
  <si>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</si>
  <si>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</si>
  <si>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</si>
  <si>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</si>
  <si>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</si>
  <si>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</si>
  <si>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</si>
  <si>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</si>
  <si>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</si>
  <si>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</si>
  <si>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</si>
  <si>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</si>
  <si>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</si>
  <si>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</si>
  <si>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</si>
  <si>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</si>
  <si>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</si>
  <si>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</si>
  <si>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</si>
  <si>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</si>
  <si>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</si>
  <si>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</si>
  <si>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</si>
  <si>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</si>
  <si>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</si>
  <si>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</si>
  <si>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</si>
  <si>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</si>
  <si>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</si>
  <si>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</si>
  <si>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</si>
  <si>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</si>
  <si>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</si>
  <si>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</si>
  <si>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</si>
  <si>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</si>
  <si>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</si>
  <si>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</si>
  <si>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</si>
  <si>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</si>
  <si>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</si>
  <si>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</si>
  <si>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</si>
  <si>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</si>
  <si>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</si>
  <si>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</si>
  <si>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</si>
  <si>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</si>
  <si>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</si>
  <si>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</si>
  <si>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</si>
  <si>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</si>
  <si>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</si>
  <si>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</si>
  <si>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</si>
  <si>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</si>
  <si>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</si>
  <si>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</si>
  <si>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</si>
  <si>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</si>
  <si>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</si>
  <si>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</si>
  <si>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</si>
  <si>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</si>
  <si>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</si>
  <si>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</si>
  <si>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</si>
  <si>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</si>
  <si>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</si>
  <si>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</si>
  <si>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</si>
  <si>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</si>
  <si>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</si>
  <si>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</si>
  <si>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</si>
  <si>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</si>
  <si>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</si>
  <si>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</si>
  <si>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</si>
  <si>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</si>
  <si>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</si>
  <si>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</si>
  <si>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</si>
  <si>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</si>
  <si>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</si>
  <si>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</si>
  <si>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</si>
  <si>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</si>
  <si>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</si>
  <si>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</si>
  <si>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</si>
  <si>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</si>
  <si>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</si>
  <si>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</si>
  <si>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</si>
  <si>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</si>
  <si>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</si>
  <si>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</si>
  <si>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</si>
  <si>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</si>
  <si>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</si>
  <si>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</si>
  <si>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</si>
  <si>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</si>
  <si>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</si>
  <si>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</si>
  <si>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</si>
  <si>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</si>
  <si>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</si>
  <si>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</si>
  <si>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</si>
  <si>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</si>
  <si>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</si>
  <si>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</si>
  <si>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</si>
  <si>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</si>
  <si>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</si>
  <si>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</si>
  <si>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</si>
  <si>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</si>
  <si>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</si>
  <si>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</si>
  <si>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</si>
  <si>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</si>
  <si>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</si>
  <si>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</si>
  <si>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</si>
  <si>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</si>
  <si>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</si>
  <si>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</si>
  <si>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</si>
  <si>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</si>
  <si>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</si>
  <si>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</si>
  <si>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</si>
  <si>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</si>
  <si>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</si>
  <si>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</si>
  <si>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</si>
  <si>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</si>
  <si>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</si>
  <si>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</si>
  <si>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</si>
  <si>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</si>
  <si>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</si>
  <si>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</si>
  <si>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</si>
  <si>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</si>
  <si>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</si>
  <si>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</si>
  <si>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</si>
  <si>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</si>
  <si>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</si>
  <si>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</si>
  <si>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</si>
  <si>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</si>
  <si>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</si>
  <si>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</si>
  <si>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</si>
  <si>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</si>
  <si>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</si>
  <si>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</si>
  <si>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</si>
  <si>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</si>
  <si>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</si>
  <si>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</si>
  <si>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</si>
  <si>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</si>
  <si>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</si>
  <si>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</si>
  <si>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</si>
  <si>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</si>
  <si>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</si>
  <si>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</si>
  <si>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</si>
  <si>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</si>
  <si>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</si>
  <si>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</si>
  <si>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</si>
  <si>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</si>
  <si>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</si>
  <si>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</si>
  <si>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</si>
  <si>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</si>
  <si>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</si>
  <si>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</si>
  <si>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</si>
  <si>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</si>
  <si>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</si>
  <si>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</si>
  <si>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</si>
  <si>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</si>
  <si>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</si>
  <si>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</si>
  <si>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</si>
  <si>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</si>
  <si>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</si>
  <si>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</si>
  <si>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</si>
  <si>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</si>
  <si>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</si>
  <si>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</si>
  <si>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</si>
  <si>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</si>
  <si>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</si>
  <si>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</si>
  <si>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</si>
  <si>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</si>
  <si>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</si>
  <si>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</si>
  <si>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</si>
  <si>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</si>
  <si>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</si>
  <si>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</si>
  <si>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</si>
  <si>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</si>
  <si>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</si>
  <si>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</si>
  <si>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</si>
  <si>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</si>
  <si>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</si>
  <si>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</si>
  <si>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</si>
  <si>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</si>
  <si>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</si>
  <si>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</si>
  <si>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</si>
  <si>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</si>
  <si>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</si>
  <si>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</si>
  <si>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</si>
  <si>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</si>
  <si>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</si>
  <si>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</si>
  <si>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</si>
  <si>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</si>
  <si>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</si>
  <si>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</si>
  <si>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</si>
  <si>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</si>
  <si>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</si>
  <si>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</si>
  <si>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</si>
  <si>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</si>
  <si>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</si>
  <si>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</si>
  <si>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</si>
  <si>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</si>
  <si>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</si>
  <si>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</si>
  <si>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</si>
  <si>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</si>
  <si>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</si>
  <si>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</si>
  <si>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</si>
  <si>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</si>
  <si>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</si>
  <si>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</si>
  <si>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</si>
  <si>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</si>
  <si>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</si>
  <si>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</si>
  <si>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</si>
  <si>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</si>
  <si>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</si>
  <si>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</si>
  <si>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</si>
  <si>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</si>
  <si>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</si>
  <si>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</si>
  <si>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</si>
  <si>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</si>
  <si>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</si>
  <si>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</si>
  <si>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</si>
  <si>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</si>
  <si>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</si>
  <si>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</si>
  <si>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</si>
  <si>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</si>
  <si>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</si>
  <si>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</si>
  <si>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</si>
  <si>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</si>
  <si>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</si>
  <si>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</si>
  <si>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</si>
  <si>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</si>
  <si>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</si>
  <si>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</si>
  <si>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</si>
  <si>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</si>
  <si>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</si>
  <si>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</si>
  <si>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</si>
  <si>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</si>
  <si>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</si>
  <si>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</si>
  <si>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</si>
  <si>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</si>
  <si>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</si>
  <si>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</si>
  <si>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</si>
  <si>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</si>
  <si>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</si>
  <si>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</si>
  <si>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</si>
  <si>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</si>
  <si>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</si>
  <si>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</si>
  <si>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</si>
  <si>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</si>
  <si>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</si>
  <si>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</si>
  <si>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</si>
  <si>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</si>
  <si>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</si>
  <si>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</si>
  <si>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</si>
  <si>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</si>
  <si>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</si>
  <si>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</si>
  <si>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</si>
  <si>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</si>
  <si>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</si>
  <si>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</si>
  <si>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</si>
  <si>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</si>
  <si>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</si>
  <si>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</si>
  <si>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</si>
  <si>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</si>
  <si>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</si>
  <si>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</si>
  <si>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</si>
  <si>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</si>
  <si>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</si>
  <si>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</si>
  <si>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</si>
  <si>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</si>
  <si>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</si>
  <si>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</si>
  <si>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</si>
  <si>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</si>
  <si>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</si>
  <si>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</si>
  <si>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</si>
  <si>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</si>
  <si>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</si>
  <si>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</si>
  <si>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</si>
  <si>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</si>
  <si>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</si>
  <si>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</si>
  <si>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</si>
  <si>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</si>
  <si>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</si>
  <si>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</si>
  <si>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</si>
  <si>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</si>
  <si>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</si>
  <si>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</si>
  <si>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</si>
  <si>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</si>
  <si>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</si>
  <si>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</si>
  <si>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</si>
  <si>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</si>
  <si>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</si>
  <si>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</si>
  <si>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</si>
  <si>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</si>
  <si>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</si>
  <si>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</si>
  <si>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</si>
  <si>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</si>
  <si>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</si>
  <si>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</si>
  <si>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</si>
  <si>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</si>
  <si>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</si>
  <si>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</si>
  <si>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</si>
  <si>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</si>
  <si>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</si>
  <si>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</si>
  <si>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</si>
  <si>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</si>
  <si>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</si>
  <si>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</si>
  <si>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</si>
  <si>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</si>
  <si>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</si>
  <si>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</si>
  <si>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</si>
  <si>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</si>
  <si>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</si>
  <si>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</si>
  <si>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</si>
  <si>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</si>
  <si>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</si>
  <si>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</si>
  <si>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</si>
  <si>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</si>
  <si>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</si>
  <si>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</si>
  <si>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</si>
  <si>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</si>
  <si>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</si>
  <si>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</si>
  <si>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</si>
  <si>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</si>
  <si>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</si>
  <si>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</si>
  <si>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</si>
  <si>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</si>
  <si>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</si>
  <si>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</si>
  <si>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</si>
  <si>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</si>
  <si>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</si>
  <si>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</si>
  <si>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</si>
  <si>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</si>
  <si>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</si>
  <si>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</si>
  <si>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</si>
  <si>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</si>
  <si>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</si>
  <si>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</si>
  <si>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</si>
  <si>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</si>
  <si>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</si>
  <si>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</si>
  <si>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</si>
  <si>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</si>
  <si>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</si>
  <si>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</si>
  <si>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</si>
  <si>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</si>
  <si>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</si>
  <si>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</si>
  <si>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</si>
  <si>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</si>
  <si>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</si>
  <si>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</si>
  <si>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</si>
  <si>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</si>
  <si>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</si>
  <si>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</si>
  <si>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</si>
  <si>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</si>
  <si>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</si>
  <si>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</si>
  <si>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</si>
  <si>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</si>
  <si>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</si>
  <si>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</si>
  <si>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</si>
  <si>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</si>
  <si>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</si>
  <si>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</si>
  <si>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</si>
  <si>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</si>
  <si>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</si>
  <si>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</si>
  <si>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</si>
  <si>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</si>
  <si>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</si>
  <si>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</si>
  <si>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</si>
  <si>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</si>
  <si>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</si>
  <si>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</si>
  <si>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</si>
  <si>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</si>
  <si>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</si>
  <si>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</si>
  <si>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</si>
  <si>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</si>
  <si>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</si>
  <si>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</si>
  <si>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</si>
  <si>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</si>
  <si>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</si>
  <si>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</si>
  <si>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</si>
  <si>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</si>
  <si>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</si>
  <si>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</si>
  <si>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</si>
  <si>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</si>
  <si>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</si>
  <si>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</si>
  <si>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</si>
  <si>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</si>
  <si>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</si>
  <si>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</si>
  <si>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</si>
  <si>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</si>
  <si>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</si>
  <si>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</si>
  <si>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</si>
  <si>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</si>
  <si>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</si>
  <si>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</si>
  <si>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</si>
  <si>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</si>
  <si>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</si>
  <si>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</si>
  <si>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</si>
  <si>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</si>
  <si>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</si>
  <si>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</si>
  <si>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</si>
  <si>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</si>
  <si>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</si>
  <si>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</si>
  <si>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</si>
  <si>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</si>
  <si>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</si>
  <si>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</si>
  <si>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</si>
  <si>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</si>
  <si>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</si>
  <si>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</si>
  <si>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</si>
  <si>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</si>
  <si>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</si>
  <si>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</si>
  <si>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</si>
  <si>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</si>
  <si>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</si>
  <si>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</si>
  <si>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</si>
  <si>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</si>
  <si>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</si>
  <si>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</si>
  <si>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</si>
  <si>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</si>
  <si>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</si>
  <si>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</si>
  <si>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</si>
  <si>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</si>
  <si>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</si>
  <si>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</si>
  <si>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</si>
  <si>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</si>
  <si>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</si>
  <si>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</si>
  <si>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</si>
  <si>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</si>
  <si>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</si>
  <si>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</si>
  <si>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</si>
  <si>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</si>
  <si>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</si>
  <si>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</si>
  <si>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</si>
  <si>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</si>
  <si>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</si>
  <si>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</si>
  <si>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</si>
  <si>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</si>
  <si>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</si>
  <si>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</si>
  <si>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</si>
  <si>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</si>
  <si>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</si>
  <si>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</si>
  <si>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</si>
  <si>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</si>
  <si>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</si>
  <si>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</si>
  <si>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</si>
  <si>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</si>
  <si>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</si>
  <si>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</si>
  <si>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</si>
  <si>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</si>
  <si>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</si>
  <si>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</si>
  <si>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</si>
  <si>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</si>
  <si>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</si>
  <si>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</si>
  <si>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</si>
  <si>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</si>
  <si>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</si>
  <si>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</si>
  <si>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</si>
  <si>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</si>
  <si>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</si>
  <si>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</si>
  <si>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</si>
  <si>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</si>
  <si>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</si>
  <si>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</si>
  <si>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</si>
  <si>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</si>
  <si>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</si>
  <si>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</si>
  <si>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</si>
  <si>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</si>
  <si>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</si>
  <si>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</si>
  <si>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</si>
  <si>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</si>
  <si>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</si>
  <si>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</si>
  <si>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</si>
  <si>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</si>
  <si>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</si>
  <si>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</si>
  <si>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</si>
  <si>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</si>
  <si>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</si>
  <si>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</si>
  <si>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</si>
  <si>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</si>
  <si>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</si>
  <si>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</si>
  <si>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</si>
  <si>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</si>
  <si>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</si>
  <si>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</si>
  <si>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</si>
  <si>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</si>
  <si>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</si>
  <si>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</si>
  <si>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</si>
  <si>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</si>
  <si>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</si>
  <si>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</si>
  <si>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</si>
  <si>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</si>
  <si>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</si>
  <si>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</si>
  <si>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</si>
  <si>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</si>
  <si>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</si>
  <si>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</si>
  <si>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</si>
  <si>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</si>
  <si>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</si>
  <si>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</si>
  <si>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</si>
  <si>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</si>
  <si>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</si>
  <si>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</si>
  <si>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</si>
  <si>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</si>
  <si>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</si>
  <si>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</si>
  <si>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</si>
  <si>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</si>
  <si>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</si>
  <si>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</si>
  <si>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</si>
  <si>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</si>
  <si>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</si>
  <si>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</si>
  <si>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</si>
  <si>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</si>
  <si>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</si>
  <si>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</si>
  <si>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</si>
  <si>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</si>
  <si>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</si>
  <si>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</si>
  <si>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</si>
  <si>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</si>
  <si>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</si>
  <si>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</si>
  <si>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</si>
  <si>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</si>
  <si>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</si>
  <si>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</si>
  <si>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</si>
  <si>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</si>
  <si>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</si>
  <si>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</si>
  <si>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</si>
  <si>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</si>
  <si>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</si>
  <si>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</si>
  <si>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</si>
  <si>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</si>
  <si>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</si>
  <si>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</si>
  <si>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</si>
  <si>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</si>
  <si>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</si>
  <si>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</si>
  <si>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</si>
  <si>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</si>
  <si>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</si>
  <si>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</si>
  <si>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</si>
  <si>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</si>
  <si>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</si>
  <si>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</si>
  <si>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</si>
  <si>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</si>
  <si>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</si>
  <si>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</si>
  <si>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</si>
  <si>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</si>
  <si>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</si>
  <si>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</si>
  <si>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</si>
  <si>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</si>
  <si>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</si>
  <si>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</si>
  <si>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</si>
  <si>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</si>
  <si>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</si>
  <si>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</si>
  <si>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</si>
  <si>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</si>
  <si>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</si>
  <si>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</si>
  <si>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</si>
  <si>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</si>
  <si>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</si>
  <si>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</si>
  <si>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</si>
  <si>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</si>
  <si>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</si>
  <si>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</si>
  <si>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</si>
  <si>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</si>
  <si>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</si>
  <si>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</si>
  <si>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</si>
  <si>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</si>
  <si>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</si>
  <si>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</si>
  <si>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</si>
  <si>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</si>
  <si>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</si>
  <si>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</si>
  <si>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</si>
  <si>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</si>
  <si>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</si>
  <si>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</si>
  <si>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</si>
  <si>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</si>
  <si>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</si>
  <si>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</si>
  <si>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</si>
  <si>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</si>
  <si>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</si>
  <si>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</si>
  <si>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</si>
  <si>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</si>
  <si>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</si>
  <si>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</si>
  <si>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</si>
  <si>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</si>
  <si>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</si>
  <si>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</si>
  <si>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</si>
  <si>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</si>
  <si>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</si>
  <si>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</si>
  <si>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</si>
  <si>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</si>
  <si>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</si>
  <si>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</si>
  <si>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</si>
  <si>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</si>
  <si>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</si>
  <si>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</si>
  <si>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</si>
  <si>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</si>
  <si>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</si>
  <si>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</si>
  <si>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</si>
  <si>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</si>
  <si>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</si>
  <si>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</si>
  <si>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</si>
  <si>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</si>
  <si>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</si>
  <si>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</si>
  <si>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</si>
  <si>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</si>
  <si>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</si>
  <si>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</si>
  <si>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</si>
  <si>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</si>
  <si>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</si>
  <si>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</si>
  <si>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</si>
  <si>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</si>
  <si>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</si>
  <si>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</si>
  <si>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</si>
  <si>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</si>
  <si>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</si>
  <si>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</si>
  <si>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</si>
  <si>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</si>
  <si>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</si>
  <si>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</si>
  <si>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</si>
  <si>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</si>
  <si>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</si>
  <si>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</si>
  <si>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</si>
  <si>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</si>
  <si>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</si>
  <si>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</si>
  <si>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</si>
  <si>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</si>
  <si>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</si>
  <si>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</si>
  <si>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</si>
  <si>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</si>
  <si>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</si>
  <si>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</si>
  <si>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</si>
  <si>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</si>
  <si>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</si>
  <si>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</si>
  <si>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</si>
  <si>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</si>
  <si>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</si>
  <si>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</si>
  <si>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</si>
  <si>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</si>
  <si>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</si>
  <si>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</si>
  <si>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</si>
  <si>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</si>
  <si>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</si>
  <si>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</si>
  <si>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</si>
  <si>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</si>
  <si>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</si>
  <si>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</si>
  <si>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</si>
  <si>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</si>
  <si>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</si>
  <si>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</si>
  <si>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</si>
  <si>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</si>
  <si>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</si>
  <si>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</si>
  <si>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</si>
  <si>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</si>
  <si>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</si>
  <si>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</si>
  <si>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</si>
  <si>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</si>
  <si>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</si>
  <si>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</si>
  <si>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</si>
  <si>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</si>
  <si>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</si>
  <si>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</si>
  <si>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</si>
  <si>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</si>
  <si>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</si>
  <si>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</si>
  <si>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</si>
  <si>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</si>
  <si>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</si>
  <si>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</si>
  <si>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</si>
  <si>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</si>
  <si>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</si>
  <si>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</si>
  <si>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</si>
  <si>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</si>
  <si>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</si>
  <si>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</si>
  <si>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</si>
  <si>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</si>
  <si>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</si>
  <si>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</si>
  <si>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</si>
  <si>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</si>
  <si>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</si>
  <si>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</si>
  <si>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</si>
  <si>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</si>
  <si>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</si>
  <si>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</si>
  <si>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</si>
  <si>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</si>
  <si>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</si>
  <si>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</si>
  <si>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</si>
  <si>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</si>
  <si>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</si>
  <si>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</si>
  <si>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</si>
  <si>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</si>
  <si>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</si>
  <si>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</si>
  <si>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</si>
  <si>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</si>
  <si>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</si>
  <si>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</si>
  <si>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</si>
  <si>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</si>
  <si>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</si>
  <si>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</si>
  <si>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</si>
  <si>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</si>
  <si>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</si>
  <si>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</si>
  <si>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</si>
  <si>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</si>
  <si>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</si>
  <si>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</si>
  <si>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</si>
  <si>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</si>
  <si>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</si>
  <si>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</si>
  <si>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</si>
  <si>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</si>
  <si>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</si>
  <si>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</si>
  <si>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</si>
  <si>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</si>
  <si>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</si>
  <si>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</si>
  <si>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</si>
  <si>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</si>
  <si>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</si>
  <si>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</si>
  <si>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</si>
  <si>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</si>
  <si>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</si>
  <si>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</si>
  <si>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</si>
  <si>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</si>
  <si>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</si>
  <si>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</si>
  <si>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</si>
  <si>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</si>
  <si>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</si>
  <si>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</si>
  <si>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</si>
  <si>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</si>
  <si>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</si>
  <si>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</si>
  <si>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</si>
  <si>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</si>
  <si>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</si>
  <si>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</si>
  <si>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</si>
  <si>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</si>
  <si>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</si>
  <si>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</si>
  <si>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</si>
  <si>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</si>
  <si>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</si>
  <si>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</si>
  <si>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</si>
  <si>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</si>
  <si>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</si>
  <si>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</si>
  <si>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</si>
  <si>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</si>
  <si>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</si>
  <si>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</si>
  <si>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</si>
  <si>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</si>
  <si>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</si>
  <si>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</si>
  <si>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</si>
  <si>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</si>
  <si>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</si>
  <si>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</si>
  <si>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</si>
  <si>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</si>
  <si>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</si>
  <si>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</si>
  <si>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</si>
  <si>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</si>
  <si>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</si>
  <si>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</si>
  <si>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</si>
  <si>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</si>
  <si>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</si>
  <si>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</si>
  <si>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</si>
  <si>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</si>
  <si>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</si>
  <si>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</si>
  <si>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</si>
  <si>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</si>
  <si>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</si>
  <si>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</si>
  <si>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</si>
  <si>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</si>
  <si>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</si>
  <si>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</si>
  <si>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</si>
  <si>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</si>
  <si>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</si>
  <si>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</si>
  <si>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</si>
  <si>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</si>
  <si>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</si>
  <si>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</si>
  <si>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</si>
  <si>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</si>
  <si>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</si>
  <si>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</si>
  <si>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</si>
  <si>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</si>
  <si>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</si>
  <si>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</si>
  <si>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</si>
  <si>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</si>
  <si>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</si>
  <si>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</si>
  <si>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</si>
  <si>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</si>
  <si>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</si>
  <si>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</si>
  <si>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</si>
  <si>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</si>
  <si>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</si>
  <si>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</si>
  <si>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</si>
  <si>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</si>
  <si>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</si>
  <si>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</si>
  <si>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</si>
  <si>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</si>
  <si>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</si>
  <si>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</si>
  <si>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</si>
  <si>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</si>
  <si>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</si>
  <si>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</si>
  <si>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</si>
  <si>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</si>
  <si>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</si>
  <si>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</si>
  <si>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</si>
  <si>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</si>
  <si>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</si>
  <si>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</si>
  <si>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</si>
  <si>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</si>
  <si>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</si>
  <si>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</si>
  <si>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</si>
  <si>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</si>
  <si>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</si>
  <si>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</si>
  <si>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</si>
  <si>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</si>
  <si>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</si>
  <si>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</si>
  <si>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</si>
  <si>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</si>
  <si>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</si>
  <si>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</si>
  <si>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</si>
  <si>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</si>
  <si>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</si>
  <si>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</si>
  <si>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</si>
  <si>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</si>
  <si>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</si>
  <si>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</si>
  <si>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</si>
  <si>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</si>
  <si>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</si>
  <si>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</si>
  <si>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</si>
  <si>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</si>
  <si>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</si>
  <si>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</si>
  <si>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</si>
  <si>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</si>
  <si>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</si>
  <si>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</si>
  <si>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</si>
  <si>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</si>
  <si>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</si>
  <si>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</si>
  <si>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</si>
  <si>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</si>
  <si>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</si>
  <si>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</si>
  <si>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</si>
  <si>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</si>
  <si>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</si>
  <si>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</si>
  <si>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</si>
  <si>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</si>
  <si>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</si>
  <si>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</si>
  <si>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</si>
  <si>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</si>
  <si>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</si>
  <si>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</si>
  <si>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</si>
  <si>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</si>
  <si>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</si>
  <si>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</si>
  <si>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</si>
  <si>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</si>
  <si>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</si>
  <si>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</si>
  <si>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</si>
  <si>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</si>
  <si>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</si>
  <si>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</si>
  <si>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</si>
  <si>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</si>
  <si>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</si>
  <si>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</si>
  <si>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</si>
  <si>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</si>
  <si>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</si>
  <si>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</si>
  <si>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</si>
  <si>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</si>
  <si>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</si>
  <si>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</si>
  <si>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</si>
  <si>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</si>
  <si>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</si>
  <si>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</si>
  <si>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</si>
  <si>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</si>
  <si>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</si>
  <si>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</si>
  <si>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</si>
  <si>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</si>
  <si>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</si>
  <si>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</si>
  <si>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</si>
  <si>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</si>
  <si>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</si>
  <si>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</si>
  <si>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</si>
  <si>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</si>
  <si>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</si>
  <si>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</si>
  <si>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</si>
  <si>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</si>
  <si>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</si>
  <si>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</si>
  <si>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</si>
  <si>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</si>
  <si>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</si>
  <si>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</si>
  <si>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</si>
  <si>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</si>
  <si>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</si>
  <si>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</si>
  <si>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</si>
  <si>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</si>
  <si>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</si>
  <si>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</si>
  <si>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</si>
  <si>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</si>
  <si>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</si>
  <si>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</si>
  <si>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</si>
  <si>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</si>
  <si>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</si>
  <si>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</si>
  <si>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</si>
  <si>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</si>
  <si>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</si>
  <si>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</si>
  <si>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</si>
  <si>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</si>
  <si>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</si>
  <si>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</si>
  <si>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</si>
  <si>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</si>
  <si>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</si>
  <si>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</si>
  <si>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</si>
  <si>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</si>
  <si>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</si>
  <si>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</si>
  <si>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</si>
  <si>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</si>
  <si>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</si>
  <si>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</si>
  <si>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</si>
  <si>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</si>
  <si>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</si>
  <si>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</si>
  <si>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</si>
  <si>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</si>
  <si>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</si>
  <si>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</si>
  <si>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</si>
  <si>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</si>
  <si>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</si>
  <si>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</si>
  <si>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</si>
  <si>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</si>
  <si>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</si>
  <si>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</si>
  <si>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</si>
  <si>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</si>
  <si>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</si>
  <si>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</si>
  <si>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</si>
  <si>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</si>
  <si>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</si>
  <si>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</si>
  <si>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</si>
  <si>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</si>
  <si>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</si>
  <si>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</si>
  <si>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</si>
  <si>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</si>
  <si>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</si>
  <si>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</si>
  <si>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</si>
  <si>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</si>
  <si>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</si>
  <si>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</si>
  <si>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</si>
  <si>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</si>
  <si>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</si>
  <si>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</si>
  <si>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</si>
  <si>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</si>
  <si>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</si>
  <si>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</si>
  <si>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</si>
  <si>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</si>
  <si>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</si>
  <si>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</si>
  <si>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</si>
  <si>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</si>
  <si>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</si>
  <si>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</si>
  <si>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</si>
  <si>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</si>
  <si>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</si>
  <si>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</si>
  <si>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</si>
  <si>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</si>
  <si>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</si>
  <si>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</si>
  <si>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</si>
  <si>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</si>
  <si>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</si>
  <si>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</si>
  <si>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</si>
  <si>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</si>
  <si>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</si>
  <si>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</si>
  <si>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</si>
  <si>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</si>
  <si>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</si>
  <si>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</si>
  <si>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</si>
  <si>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</si>
  <si>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</si>
  <si>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</si>
  <si>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</si>
  <si>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</si>
  <si>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</si>
  <si>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</si>
  <si>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</si>
  <si>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</si>
  <si>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</si>
  <si>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</si>
  <si>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</si>
  <si>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</si>
  <si>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</si>
  <si>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</si>
  <si>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</si>
  <si>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</si>
  <si>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</si>
  <si>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</si>
  <si>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</si>
  <si>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</si>
  <si>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</si>
  <si>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</si>
  <si>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</si>
  <si>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</si>
  <si>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</si>
  <si>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</si>
  <si>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</si>
  <si>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</si>
  <si>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</si>
  <si>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</si>
  <si>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</si>
  <si>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</si>
  <si>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</si>
  <si>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</si>
  <si>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</si>
  <si>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</si>
  <si>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</si>
  <si>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</si>
  <si>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</si>
  <si>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</si>
  <si>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</si>
  <si>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</si>
  <si>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</si>
  <si>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</si>
  <si>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</si>
  <si>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</si>
  <si>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</si>
  <si>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</si>
  <si>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</si>
  <si>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</si>
  <si>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</si>
  <si>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</si>
  <si>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</si>
  <si>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</si>
  <si>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</si>
  <si>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</si>
  <si>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</si>
  <si>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</si>
  <si>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</si>
  <si>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</si>
  <si>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</si>
  <si>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</si>
  <si>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</si>
  <si>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</si>
  <si>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</si>
  <si>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</si>
  <si>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</si>
  <si>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</si>
  <si>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</si>
  <si>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</si>
  <si>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</si>
  <si>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</si>
  <si>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</si>
  <si>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</si>
  <si>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</si>
  <si>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</si>
  <si>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</si>
  <si>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</si>
  <si>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</si>
  <si>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</si>
  <si>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</si>
  <si>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</si>
  <si>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</si>
  <si>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</si>
  <si>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</si>
  <si>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</si>
  <si>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</si>
  <si>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</si>
  <si>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</si>
  <si>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</si>
  <si>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</si>
  <si>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</si>
  <si>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</si>
  <si>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</si>
  <si>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</si>
  <si>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</si>
  <si>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</si>
  <si>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</si>
  <si>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</si>
  <si>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</si>
  <si>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</si>
  <si>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</si>
  <si>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</si>
  <si>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</si>
  <si>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</si>
  <si>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</si>
  <si>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</si>
  <si>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</si>
  <si>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</si>
  <si>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</si>
  <si>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</si>
  <si>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</si>
  <si>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</si>
  <si>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</si>
  <si>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</si>
  <si>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</si>
  <si>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</si>
  <si>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</si>
  <si>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</si>
  <si>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</si>
  <si>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</si>
  <si>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</si>
  <si>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</si>
  <si>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</si>
  <si>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</si>
  <si>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</si>
  <si>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</si>
  <si>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</si>
  <si>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</si>
  <si>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</si>
  <si>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</si>
  <si>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</si>
  <si>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</si>
  <si>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</si>
  <si>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</si>
  <si>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</si>
  <si>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</si>
  <si>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</si>
  <si>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</si>
  <si>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</si>
  <si>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</si>
  <si>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</si>
  <si>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</si>
  <si>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</si>
  <si>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</si>
  <si>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</si>
  <si>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</si>
  <si>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</si>
  <si>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</si>
  <si>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</si>
  <si>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</si>
  <si>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</si>
  <si>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</si>
  <si>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</si>
  <si>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</si>
  <si>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</si>
  <si>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</si>
  <si>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</si>
  <si>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</si>
  <si>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</si>
  <si>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</si>
  <si>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</si>
  <si>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</si>
  <si>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</si>
  <si>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</si>
  <si>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</si>
  <si>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</si>
  <si>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</si>
  <si>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</si>
  <si>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</si>
  <si>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</si>
  <si>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</si>
  <si>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</si>
  <si>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</si>
  <si>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</si>
  <si>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</si>
  <si>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</si>
  <si>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</si>
  <si>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</si>
  <si>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</si>
  <si>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</si>
  <si>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</si>
  <si>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</si>
  <si>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</si>
  <si>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</si>
  <si>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</si>
  <si>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</si>
  <si>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</si>
  <si>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</si>
  <si>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</si>
  <si>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</si>
  <si>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</si>
  <si>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</si>
  <si>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</si>
  <si>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</si>
  <si>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</si>
  <si>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</si>
  <si>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</si>
  <si>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</si>
  <si>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</si>
  <si>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</si>
  <si>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</si>
  <si>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</si>
  <si>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</si>
  <si>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</si>
  <si>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</si>
  <si>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</si>
  <si>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</si>
  <si>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</si>
  <si>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</si>
  <si>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</si>
  <si>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</si>
  <si>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</si>
  <si>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</si>
  <si>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</si>
  <si>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</si>
  <si>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</si>
  <si>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</si>
  <si>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</si>
  <si>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</si>
  <si>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</si>
  <si>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</si>
  <si>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</si>
  <si>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</si>
  <si>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</si>
  <si>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</si>
  <si>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</si>
  <si>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</si>
  <si>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</si>
  <si>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</si>
  <si>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</si>
  <si>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</si>
  <si>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</si>
  <si>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</si>
  <si>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</si>
  <si>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</si>
  <si>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</si>
  <si>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</si>
  <si>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</si>
  <si>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</si>
  <si>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</si>
  <si>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</si>
  <si>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</si>
  <si>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</si>
  <si>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</si>
  <si>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</si>
  <si>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</si>
  <si>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</si>
  <si>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</si>
  <si>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</si>
  <si>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</si>
  <si>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</si>
  <si>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</si>
  <si>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</si>
  <si>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</si>
  <si>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</si>
  <si>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</si>
  <si>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</si>
  <si>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</si>
  <si>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</si>
  <si>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</si>
  <si>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</si>
  <si>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</si>
  <si>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</si>
  <si>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</si>
  <si>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</si>
  <si>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</si>
  <si>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</si>
  <si>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</si>
  <si>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</si>
  <si>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</si>
  <si>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</si>
  <si>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</si>
  <si>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</si>
  <si>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</si>
  <si>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</si>
  <si>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</si>
  <si>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</si>
  <si>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</si>
  <si>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</si>
  <si>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</si>
  <si>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</si>
  <si>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</si>
  <si>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</si>
  <si>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</si>
  <si>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</si>
  <si>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</si>
  <si>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</si>
  <si>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</si>
  <si>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</si>
  <si>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</si>
  <si>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</si>
  <si>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</si>
  <si>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</si>
  <si>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</si>
  <si>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</si>
  <si>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</si>
  <si>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</si>
  <si>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</si>
  <si>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</si>
  <si>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</si>
  <si>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</si>
  <si>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</si>
  <si>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</si>
  <si>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</si>
  <si>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</si>
  <si>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</si>
  <si>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</si>
  <si>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</si>
  <si>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</si>
  <si>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</si>
  <si>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</si>
  <si>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</si>
  <si>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</si>
  <si>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</si>
  <si>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</si>
  <si>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</si>
  <si>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</si>
  <si>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</si>
  <si>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</si>
  <si>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</si>
  <si>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</si>
  <si>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</si>
  <si>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</si>
  <si>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</si>
  <si>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</si>
  <si>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</si>
  <si>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</si>
  <si>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</si>
  <si>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</si>
  <si>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</si>
  <si>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</si>
  <si>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</si>
  <si>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</si>
  <si>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</si>
  <si>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</si>
  <si>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</si>
  <si>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</si>
  <si>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</si>
  <si>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</si>
  <si>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</si>
  <si>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</si>
  <si>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</si>
  <si>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</si>
  <si>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</si>
  <si>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</si>
  <si>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</si>
  <si>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</si>
  <si>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</si>
  <si>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</si>
  <si>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</si>
  <si>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</si>
  <si>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</si>
  <si>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</si>
  <si>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</si>
  <si>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</si>
  <si>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</si>
  <si>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</si>
  <si>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</si>
  <si>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</si>
  <si>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</si>
  <si>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</si>
  <si>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</si>
  <si>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</si>
  <si>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</si>
  <si>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</si>
  <si>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</si>
  <si>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</si>
  <si>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</si>
  <si>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</si>
  <si>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</si>
  <si>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</si>
  <si>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</si>
  <si>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</si>
  <si>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</si>
  <si>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</si>
  <si>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</si>
  <si>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</si>
  <si>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</si>
  <si>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</si>
  <si>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</si>
  <si>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</si>
  <si>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</si>
  <si>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</si>
  <si>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</si>
  <si>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</si>
  <si>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</si>
  <si>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</si>
  <si>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</si>
  <si>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</si>
  <si>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</si>
  <si>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</si>
  <si>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</si>
  <si>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</si>
  <si>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</si>
  <si>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</si>
  <si>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</si>
  <si>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</si>
  <si>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</si>
  <si>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</si>
  <si>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</si>
  <si>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</si>
  <si>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</si>
  <si>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</si>
  <si>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</si>
  <si>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</si>
  <si>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</si>
  <si>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</si>
  <si>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</si>
  <si>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</si>
  <si>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</si>
  <si>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</si>
  <si>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</si>
  <si>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</si>
  <si>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</si>
  <si>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</si>
  <si>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</si>
  <si>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</si>
  <si>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</si>
  <si>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</si>
  <si>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</si>
  <si>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</si>
  <si>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</si>
  <si>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</si>
  <si>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</si>
  <si>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</si>
  <si>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</si>
  <si>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</si>
  <si>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</si>
  <si>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</si>
  <si>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</si>
  <si>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</si>
  <si>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</si>
  <si>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</si>
  <si>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</si>
  <si>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</si>
  <si>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</si>
  <si>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</si>
  <si>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</si>
  <si>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</si>
  <si>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</si>
  <si>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</si>
  <si>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</si>
  <si>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</si>
  <si>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</si>
  <si>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</si>
  <si>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</si>
  <si>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</si>
  <si>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</si>
  <si>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</si>
  <si>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</si>
  <si>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</si>
  <si>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</si>
  <si>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</si>
  <si>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</si>
  <si>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</si>
  <si>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</si>
  <si>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</si>
  <si>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</si>
  <si>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</si>
  <si>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</si>
  <si>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</si>
  <si>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</si>
  <si>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</si>
  <si>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</si>
  <si>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</si>
  <si>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</si>
  <si>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</si>
  <si>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</si>
  <si>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</si>
  <si>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</si>
  <si>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</si>
  <si>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</si>
  <si>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</si>
  <si>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</si>
  <si>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</si>
  <si>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</si>
  <si>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</si>
  <si>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</si>
  <si>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</si>
  <si>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</si>
  <si>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</si>
  <si>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</si>
  <si>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</si>
  <si>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</si>
  <si>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</si>
  <si>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</si>
  <si>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</si>
  <si>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</si>
  <si>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</si>
  <si>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</si>
  <si>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</si>
  <si>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</si>
  <si>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</si>
  <si>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</si>
  <si>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</si>
  <si>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</si>
  <si>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</si>
  <si>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</si>
  <si>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</si>
  <si>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</si>
  <si>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</si>
  <si>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</si>
  <si>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</si>
  <si>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</si>
  <si>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</si>
  <si>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</si>
  <si>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</si>
  <si>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</si>
  <si>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</si>
  <si>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</si>
  <si>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</si>
  <si>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</si>
  <si>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</si>
  <si>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</si>
  <si>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</si>
  <si>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</si>
  <si>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</si>
  <si>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</si>
  <si>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</si>
  <si>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</si>
  <si>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</si>
  <si>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</si>
  <si>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</si>
  <si>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</si>
  <si>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</si>
  <si>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</si>
  <si>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</si>
  <si>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</si>
  <si>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</si>
  <si>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</si>
  <si>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</si>
  <si>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</si>
  <si>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</si>
  <si>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</si>
  <si>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</si>
  <si>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</si>
  <si>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</si>
  <si>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</si>
  <si>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</si>
  <si>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</si>
  <si>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</si>
  <si>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</si>
  <si>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</si>
  <si>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</si>
  <si>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</si>
  <si>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</si>
  <si>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</si>
  <si>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</si>
  <si>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</si>
  <si>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</si>
  <si>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</si>
  <si>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</si>
  <si>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</si>
  <si>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</si>
  <si>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</si>
  <si>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</si>
  <si>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</si>
  <si>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</si>
  <si>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</si>
  <si>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</si>
  <si>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</si>
  <si>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</si>
  <si>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</si>
  <si>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</si>
  <si>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</si>
  <si>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</si>
  <si>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</si>
  <si>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</si>
  <si>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</si>
  <si>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</si>
  <si>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</si>
  <si>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</si>
  <si>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</si>
  <si>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</si>
  <si>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</si>
  <si>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</si>
  <si>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</si>
  <si>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</si>
  <si>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</si>
  <si>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</si>
  <si>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</si>
  <si>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</si>
  <si>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</si>
  <si>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</si>
  <si>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</si>
  <si>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</si>
  <si>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</si>
  <si>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</si>
  <si>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</si>
  <si>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</si>
  <si>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</si>
  <si>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</si>
  <si>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</si>
  <si>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</si>
  <si>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</si>
  <si>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</si>
  <si>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</si>
  <si>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</si>
  <si>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</si>
  <si>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</si>
  <si>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</si>
  <si>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</si>
  <si>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</si>
  <si>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</si>
  <si>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</si>
  <si>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</si>
  <si>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</si>
  <si>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</si>
  <si>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</si>
  <si>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</si>
  <si>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</si>
  <si>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</si>
  <si>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</si>
  <si>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</si>
  <si>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</si>
  <si>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</si>
  <si>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</si>
  <si>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</si>
  <si>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</si>
  <si>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</si>
  <si>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</si>
  <si>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</si>
  <si>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</si>
  <si>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</si>
  <si>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</si>
  <si>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</si>
  <si>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</si>
  <si>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</si>
  <si>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</si>
  <si>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</si>
  <si>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</si>
  <si>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</si>
  <si>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</si>
  <si>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</si>
  <si>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</si>
  <si>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</si>
  <si>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</si>
  <si>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</si>
  <si>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</si>
  <si>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</si>
  <si>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</si>
  <si>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</si>
  <si>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</si>
  <si>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</si>
  <si>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</si>
  <si>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</si>
  <si>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</si>
  <si>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</si>
  <si>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</si>
  <si>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</si>
  <si>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</si>
  <si>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</si>
  <si>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</si>
  <si>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</si>
  <si>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</si>
  <si>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</si>
  <si>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</si>
  <si>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</si>
  <si>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</si>
  <si>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</si>
  <si>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</si>
  <si>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</si>
  <si>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</si>
  <si>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</si>
  <si>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</si>
  <si>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</si>
  <si>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</si>
  <si>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</si>
  <si>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</si>
  <si>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</si>
  <si>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</si>
  <si>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</si>
  <si>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</si>
  <si>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</si>
  <si>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</si>
  <si>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</si>
  <si>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</si>
  <si>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</si>
  <si>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</si>
  <si>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</si>
  <si>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</si>
  <si>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</si>
  <si>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</si>
  <si>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</si>
  <si>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</si>
  <si>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</si>
  <si>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</si>
  <si>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</si>
  <si>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</si>
  <si>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</si>
  <si>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</si>
  <si>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</si>
  <si>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</si>
  <si>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</si>
  <si>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</si>
  <si>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</si>
  <si>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</si>
  <si>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</si>
  <si>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</si>
  <si>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</si>
  <si>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</si>
  <si>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</si>
  <si>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</si>
  <si>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</si>
  <si>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</si>
  <si>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</si>
  <si>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</si>
  <si>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</si>
  <si>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</si>
  <si>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</si>
  <si>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</si>
  <si>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</si>
  <si>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</si>
  <si>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</si>
  <si>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</si>
  <si>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</si>
  <si>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</si>
  <si>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</si>
  <si>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</si>
  <si>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</si>
  <si>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</si>
  <si>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</si>
  <si>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</si>
  <si>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</si>
  <si>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</si>
  <si>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</si>
  <si>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</si>
  <si>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</si>
  <si>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</si>
  <si>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</si>
  <si>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</si>
  <si>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</si>
  <si>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</si>
  <si>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</si>
  <si>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</si>
  <si>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</si>
  <si>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</si>
  <si>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</si>
  <si>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</si>
  <si>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</si>
  <si>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</si>
  <si>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</si>
  <si>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</si>
  <si>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</si>
  <si>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</si>
  <si>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</si>
  <si>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</si>
  <si>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</si>
  <si>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</si>
  <si>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</si>
  <si>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</si>
  <si>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</si>
  <si>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</si>
  <si>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</si>
  <si>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</si>
  <si>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</si>
  <si>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</si>
  <si>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</si>
  <si>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</si>
  <si>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</si>
  <si>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</si>
  <si>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</si>
  <si>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</si>
  <si>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</si>
  <si>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</si>
  <si>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</si>
  <si>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</si>
  <si>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</si>
  <si>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</si>
  <si>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</si>
  <si>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</si>
  <si>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</si>
  <si>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</si>
  <si>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</si>
  <si>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</si>
  <si>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</si>
  <si>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</si>
  <si>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</si>
  <si>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</si>
  <si>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</si>
  <si>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</si>
  <si>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</si>
  <si>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</si>
  <si>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</si>
  <si>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</si>
  <si>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</si>
  <si>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</si>
  <si>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</si>
  <si>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</si>
  <si>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</si>
  <si>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</si>
  <si>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</si>
  <si>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</si>
  <si>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</si>
  <si>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</si>
  <si>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</si>
  <si>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</si>
  <si>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</si>
  <si>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</si>
  <si>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</si>
  <si>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</si>
  <si>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</si>
  <si>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</si>
  <si>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</si>
  <si>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</si>
  <si>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</si>
  <si>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</si>
  <si>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</si>
  <si>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</si>
  <si>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</si>
  <si>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</si>
  <si>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</si>
  <si>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</si>
  <si>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</si>
  <si>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</si>
  <si>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</si>
  <si>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</si>
  <si>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</si>
  <si>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</si>
  <si>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</si>
  <si>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</si>
  <si>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</si>
  <si>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</si>
  <si>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</si>
  <si>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</si>
  <si>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</si>
  <si>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</si>
  <si>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</si>
  <si>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</si>
  <si>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</si>
  <si>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</si>
  <si>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</si>
  <si>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</si>
  <si>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</si>
  <si>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</si>
  <si>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</si>
  <si>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</si>
  <si>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</si>
  <si>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</si>
  <si>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</si>
  <si>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</si>
  <si>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</si>
  <si>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</si>
  <si>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</si>
  <si>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</si>
  <si>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</si>
  <si>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</si>
  <si>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</si>
  <si>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</si>
  <si>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</si>
  <si>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</si>
  <si>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</si>
  <si>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</si>
  <si>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</si>
  <si>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</si>
  <si>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</si>
  <si>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</si>
  <si>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</si>
  <si>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</si>
  <si>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</si>
  <si>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</si>
  <si>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</si>
  <si>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</si>
  <si>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</si>
  <si>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</si>
  <si>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</si>
  <si>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</si>
  <si>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</si>
  <si>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</si>
  <si>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</si>
  <si>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</si>
  <si>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</si>
  <si>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</si>
  <si>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</si>
  <si>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</si>
  <si>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</si>
  <si>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</si>
  <si>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</si>
  <si>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</si>
  <si>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</si>
  <si>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</si>
  <si>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</si>
  <si>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</si>
  <si>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</si>
  <si>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</si>
  <si>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</si>
  <si>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</si>
  <si>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</si>
  <si>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</si>
  <si>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</si>
  <si>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</si>
  <si>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</si>
  <si>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</si>
  <si>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</si>
  <si>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</si>
  <si>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</si>
  <si>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</si>
  <si>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</si>
  <si>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</si>
  <si>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</si>
  <si>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</si>
  <si>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</si>
  <si>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</si>
  <si>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</si>
  <si>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</si>
  <si>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</si>
  <si>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</si>
  <si>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</si>
  <si>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</si>
  <si>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</si>
  <si>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</si>
  <si>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</si>
  <si>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</si>
  <si>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</si>
  <si>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</si>
  <si>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</si>
  <si>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</si>
  <si>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</si>
  <si>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</si>
  <si>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</si>
  <si>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</si>
  <si>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</si>
  <si>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</si>
  <si>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</si>
  <si>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</si>
  <si>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</si>
  <si>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</si>
  <si>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</si>
  <si>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</si>
  <si>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</si>
  <si>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</si>
  <si>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</si>
  <si>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</si>
  <si>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</si>
  <si>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</si>
  <si>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</si>
  <si>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</si>
  <si>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</si>
  <si>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</si>
  <si>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</si>
  <si>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</si>
  <si>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</si>
  <si>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</si>
  <si>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</si>
  <si>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</si>
  <si>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</si>
  <si>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</si>
  <si>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</si>
  <si>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</si>
  <si>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</si>
  <si>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</si>
  <si>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</si>
  <si>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</si>
  <si>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</si>
  <si>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</si>
  <si>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</si>
  <si>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</si>
  <si>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</si>
  <si>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</si>
  <si>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</si>
  <si>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</si>
  <si>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</si>
  <si>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</si>
  <si>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</si>
  <si>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</si>
  <si>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</si>
  <si>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</si>
  <si>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</si>
  <si>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</si>
  <si>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</si>
  <si>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</si>
  <si>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</si>
  <si>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</si>
  <si>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</si>
  <si>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</si>
  <si>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</si>
  <si>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</si>
  <si>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</si>
  <si>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</si>
  <si>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</si>
  <si>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</si>
  <si>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</si>
  <si>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</si>
  <si>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</si>
  <si>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</si>
  <si>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</si>
  <si>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</si>
  <si>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</si>
  <si>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</si>
  <si>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</si>
  <si>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</si>
  <si>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</si>
  <si>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</si>
  <si>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</si>
  <si>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</si>
  <si>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</si>
  <si>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</si>
  <si>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</si>
  <si>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</si>
  <si>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</si>
  <si>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</si>
  <si>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</si>
  <si>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</si>
  <si>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</si>
  <si>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</si>
  <si>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</si>
  <si>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</si>
  <si>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</si>
  <si>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</si>
  <si>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</si>
  <si>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</si>
  <si>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</si>
  <si>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</si>
  <si>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</si>
  <si>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</si>
  <si>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</si>
  <si>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</si>
  <si>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</si>
  <si>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</si>
  <si>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</si>
  <si>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</si>
  <si>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</si>
  <si>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</si>
  <si>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</si>
  <si>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</si>
  <si>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</si>
  <si>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</si>
  <si>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</si>
  <si>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</si>
  <si>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</si>
  <si>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</si>
  <si>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</si>
  <si>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</si>
  <si>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</si>
  <si>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</si>
  <si>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</si>
  <si>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</si>
  <si>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</si>
  <si>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</si>
  <si>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</si>
  <si>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</si>
  <si>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</si>
  <si>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</si>
  <si>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</si>
  <si>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</si>
  <si>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</si>
  <si>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</si>
  <si>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</si>
  <si>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</si>
  <si>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</si>
  <si>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</si>
  <si>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</si>
  <si>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</si>
  <si>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</si>
  <si>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</si>
  <si>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</si>
  <si>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</si>
  <si>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</si>
  <si>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</si>
  <si>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</si>
  <si>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</si>
  <si>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</si>
  <si>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</si>
  <si>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</si>
  <si>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</si>
  <si>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</si>
  <si>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</si>
  <si>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</si>
  <si>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</si>
  <si>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</si>
  <si>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</si>
  <si>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</si>
  <si>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</si>
  <si>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</si>
  <si>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</si>
  <si>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</si>
  <si>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</si>
  <si>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</si>
  <si>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</si>
  <si>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</si>
  <si>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</si>
  <si>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</si>
  <si>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</si>
  <si>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</si>
  <si>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</si>
  <si>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</si>
  <si>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</si>
  <si>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</si>
  <si>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</si>
  <si>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</si>
  <si>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</si>
  <si>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</si>
  <si>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</si>
  <si>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</si>
  <si>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</si>
  <si>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</si>
  <si>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</si>
  <si>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</si>
  <si>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</si>
  <si>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</si>
  <si>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</si>
  <si>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</si>
  <si>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</si>
  <si>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</si>
  <si>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</si>
  <si>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</si>
  <si>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</si>
  <si>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</si>
  <si>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</si>
  <si>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</si>
  <si>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</si>
  <si>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</si>
  <si>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</si>
  <si>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</si>
  <si>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</si>
  <si>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</si>
  <si>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</si>
  <si>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</si>
  <si>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</si>
  <si>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</si>
  <si>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</si>
  <si>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</si>
  <si>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</si>
  <si>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</si>
  <si>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</si>
  <si>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</si>
  <si>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</si>
  <si>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</si>
  <si>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</si>
  <si>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</si>
  <si>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</si>
  <si>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</si>
  <si>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</si>
  <si>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</si>
  <si>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</si>
  <si>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</si>
  <si>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</si>
  <si>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</si>
  <si>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</si>
  <si>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</si>
  <si>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</si>
  <si>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</si>
  <si>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</si>
  <si>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</si>
  <si>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</si>
  <si>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</si>
  <si>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</si>
  <si>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</si>
  <si>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</si>
  <si>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</si>
  <si>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</si>
  <si>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</si>
  <si>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</si>
  <si>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</si>
  <si>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</si>
  <si>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</si>
  <si>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</si>
  <si>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</si>
  <si>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</si>
  <si>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</si>
  <si>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</si>
  <si>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</si>
  <si>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</si>
  <si>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</si>
  <si>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</si>
  <si>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</si>
  <si>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</si>
  <si>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</si>
  <si>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</si>
  <si>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</si>
  <si>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</si>
  <si>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</si>
  <si>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</si>
  <si>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</si>
  <si>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</si>
  <si>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</si>
  <si>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</si>
  <si>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</si>
  <si>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</si>
  <si>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</si>
  <si>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</si>
  <si>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</si>
  <si>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</si>
  <si>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</si>
  <si>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</si>
  <si>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</si>
  <si>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</si>
  <si>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</si>
  <si>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</si>
  <si>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</si>
  <si>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</si>
  <si>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</si>
  <si>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</si>
  <si>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</si>
  <si>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</si>
  <si>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</si>
  <si>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</si>
  <si>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</si>
  <si>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</si>
  <si>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</si>
  <si>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</si>
  <si>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</si>
  <si>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</si>
  <si>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</si>
  <si>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</si>
  <si>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</si>
  <si>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</si>
  <si>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</si>
  <si>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</si>
  <si>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</si>
  <si>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</si>
  <si>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</si>
  <si>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</si>
  <si>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</si>
  <si>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</si>
  <si>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</si>
  <si>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</si>
  <si>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</si>
  <si>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</si>
  <si>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</si>
  <si>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</si>
  <si>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</si>
  <si>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</si>
  <si>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</si>
  <si>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</si>
  <si>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</si>
  <si>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</si>
  <si>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</si>
  <si>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</si>
  <si>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</si>
  <si>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</si>
  <si>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</si>
  <si>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</si>
  <si>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</si>
  <si>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</si>
  <si>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</si>
  <si>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</si>
  <si>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</si>
  <si>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</si>
  <si>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</si>
  <si>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</si>
  <si>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</si>
  <si>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</si>
  <si>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</si>
  <si>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</si>
  <si>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</si>
  <si>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</si>
  <si>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</si>
  <si>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</si>
  <si>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</si>
  <si>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</si>
  <si>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</si>
  <si>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</si>
  <si>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</si>
  <si>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</si>
  <si>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</si>
  <si>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</si>
  <si>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</si>
  <si>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</si>
  <si>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</si>
  <si>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</si>
  <si>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</si>
  <si>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</si>
  <si>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</si>
  <si>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</si>
  <si>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</si>
  <si>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</si>
  <si>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</si>
  <si>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</si>
  <si>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</si>
  <si>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</si>
  <si>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</si>
  <si>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</si>
  <si>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</si>
  <si>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</si>
  <si>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</si>
  <si>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</si>
  <si>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</si>
  <si>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</si>
  <si>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</si>
  <si>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</si>
  <si>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</si>
  <si>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</si>
  <si>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</si>
  <si>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</si>
  <si>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</si>
  <si>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</si>
  <si>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</si>
  <si>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</si>
  <si>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</si>
  <si>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</si>
  <si>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</si>
  <si>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</si>
  <si>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</si>
  <si>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</si>
  <si>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</si>
  <si>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</si>
  <si>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</si>
  <si>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</si>
  <si>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</si>
  <si>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</si>
  <si>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</si>
  <si>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</si>
  <si>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</si>
  <si>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</si>
  <si>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</si>
  <si>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</si>
  <si>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</si>
  <si>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</si>
  <si>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</si>
  <si>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</si>
  <si>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</si>
  <si>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</si>
  <si>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</si>
  <si>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</si>
  <si>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</si>
  <si>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</si>
  <si>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</si>
  <si>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</si>
  <si>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</si>
  <si>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</si>
  <si>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</si>
  <si>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</si>
  <si>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</si>
  <si>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</si>
  <si>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</si>
  <si>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</si>
  <si>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</si>
  <si>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</si>
  <si>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</si>
  <si>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</si>
  <si>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</si>
  <si>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</si>
  <si>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</si>
  <si>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</si>
  <si>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</si>
  <si>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</si>
  <si>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</si>
  <si>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</si>
  <si>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</si>
  <si>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</si>
  <si>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</si>
  <si>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</si>
  <si>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</si>
  <si>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</si>
  <si>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</si>
  <si>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</si>
  <si>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</si>
  <si>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</si>
  <si>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</si>
  <si>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</si>
  <si>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</si>
  <si>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</si>
  <si>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</si>
  <si>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</si>
  <si>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</si>
  <si>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</si>
  <si>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</si>
  <si>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</si>
  <si>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</si>
  <si>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</si>
  <si>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</si>
  <si>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</si>
  <si>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</si>
  <si>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</si>
  <si>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</si>
  <si>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</si>
  <si>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</si>
  <si>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</si>
  <si>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</si>
  <si>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</si>
  <si>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</si>
  <si>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</si>
  <si>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</si>
  <si>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</si>
  <si>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</si>
  <si>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</si>
  <si>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</si>
  <si>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</si>
  <si>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</si>
  <si>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</si>
  <si>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</si>
  <si>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</si>
  <si>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</si>
  <si>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</si>
  <si>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</si>
  <si>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</si>
  <si>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</si>
  <si>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</si>
  <si>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</si>
  <si>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</si>
  <si>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</si>
  <si>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</si>
  <si>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</si>
  <si>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</si>
  <si>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</si>
  <si>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</si>
  <si>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</si>
  <si>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</si>
  <si>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</si>
  <si>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</si>
  <si>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</si>
  <si>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</si>
  <si>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</si>
  <si>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</si>
  <si>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</si>
  <si>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</si>
  <si>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</si>
  <si>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</si>
  <si>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</si>
  <si>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</si>
  <si>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</si>
  <si>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</si>
  <si>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</si>
  <si>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</si>
  <si>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</si>
  <si>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</si>
  <si>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</si>
  <si>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</si>
  <si>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</si>
  <si>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</si>
  <si>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</si>
  <si>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</si>
  <si>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</si>
  <si>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</si>
  <si>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</si>
  <si>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</si>
  <si>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</si>
  <si>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</si>
  <si>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</si>
  <si>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</si>
  <si>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</si>
  <si>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</si>
  <si>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</si>
  <si>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</si>
  <si>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</si>
  <si>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</si>
  <si>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</si>
  <si>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</si>
  <si>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</si>
  <si>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</si>
  <si>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</si>
  <si>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</si>
  <si>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</si>
  <si>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</si>
  <si>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</si>
  <si>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</si>
  <si>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</si>
  <si>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</si>
  <si>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</si>
  <si>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</si>
  <si>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</si>
  <si>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</si>
  <si>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</si>
  <si>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</si>
  <si>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</si>
  <si>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</si>
  <si>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</si>
  <si>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</si>
  <si>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</si>
  <si>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</si>
  <si>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</si>
  <si>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</si>
  <si>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</si>
  <si>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</si>
  <si>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</si>
  <si>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</si>
  <si>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</si>
  <si>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</si>
  <si>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</si>
  <si>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</si>
  <si>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</si>
  <si>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</si>
  <si>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</si>
  <si>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</si>
  <si>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</si>
  <si>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</si>
  <si>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</si>
  <si>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</si>
  <si>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</si>
  <si>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</si>
  <si>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</si>
  <si>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</si>
  <si>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</si>
  <si>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</si>
  <si>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</si>
  <si>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</si>
  <si>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</si>
  <si>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</si>
  <si>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</si>
  <si>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</si>
  <si>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</si>
  <si>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</si>
  <si>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</si>
  <si>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</si>
  <si>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</si>
  <si>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</si>
  <si>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</si>
  <si>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</si>
  <si>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</si>
  <si>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</si>
  <si>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</si>
  <si>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</si>
  <si>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</si>
  <si>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</si>
  <si>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</si>
  <si>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</si>
  <si>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</si>
  <si>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</si>
  <si>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</si>
  <si>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</si>
  <si>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</si>
  <si>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</si>
  <si>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</si>
  <si>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</si>
  <si>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</si>
  <si>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</si>
  <si>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</si>
  <si>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</si>
  <si>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</si>
  <si>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</si>
  <si>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</si>
  <si>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</si>
  <si>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</si>
  <si>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</si>
  <si>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</si>
  <si>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</si>
  <si>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</si>
  <si>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</si>
  <si>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</si>
  <si>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</si>
  <si>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</si>
  <si>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</si>
  <si>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</si>
  <si>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</si>
  <si>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</si>
  <si>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</si>
  <si>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</si>
  <si>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</si>
  <si>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</si>
  <si>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</si>
  <si>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</si>
  <si>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</si>
  <si>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</si>
  <si>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</si>
  <si>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</si>
  <si>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</si>
  <si>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</si>
  <si>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</si>
  <si>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</si>
  <si>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</si>
  <si>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</si>
  <si>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</si>
  <si>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</si>
  <si>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</si>
  <si>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</si>
  <si>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</si>
  <si>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</si>
  <si>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</si>
  <si>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</si>
  <si>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</si>
  <si>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</si>
  <si>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</si>
  <si>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</si>
  <si>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</si>
  <si>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</si>
  <si>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</si>
  <si>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</si>
  <si>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</si>
  <si>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</si>
  <si>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</si>
  <si>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</si>
  <si>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</si>
  <si>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</si>
  <si>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</si>
  <si>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</si>
  <si>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</si>
  <si>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</si>
  <si>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</si>
  <si>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</si>
  <si>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</si>
  <si>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</si>
  <si>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</si>
  <si>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</si>
  <si>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</si>
  <si>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</si>
  <si>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</si>
  <si>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</si>
  <si>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</si>
  <si>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</si>
  <si>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</si>
  <si>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</si>
  <si>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</si>
  <si>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</si>
  <si>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</si>
  <si>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</si>
  <si>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</si>
  <si>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</si>
  <si>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</si>
  <si>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</si>
  <si>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</si>
  <si>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</si>
  <si>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</si>
  <si>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</si>
  <si>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</si>
  <si>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</si>
  <si>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</si>
  <si>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</si>
  <si>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</si>
  <si>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</si>
  <si>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</si>
  <si>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</si>
  <si>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</si>
  <si>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</si>
  <si>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</si>
  <si>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</si>
  <si>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</si>
  <si>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</si>
  <si>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</si>
  <si>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</si>
  <si>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</si>
  <si>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</si>
  <si>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</si>
  <si>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</si>
  <si>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</si>
  <si>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</si>
  <si>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</si>
  <si>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</si>
  <si>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</si>
  <si>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</si>
  <si>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</si>
  <si>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</si>
  <si>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</si>
  <si>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</si>
  <si>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</si>
  <si>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</si>
  <si>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</si>
  <si>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</si>
  <si>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</si>
  <si>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</si>
  <si>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</si>
  <si>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</si>
  <si>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</si>
  <si>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</si>
  <si>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</si>
  <si>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</si>
  <si>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</si>
  <si>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</si>
  <si>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</si>
  <si>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</si>
  <si>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</si>
  <si>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</si>
  <si>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</si>
  <si>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</si>
  <si>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</si>
  <si>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</si>
  <si>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</si>
  <si>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</si>
  <si>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</si>
  <si>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</si>
  <si>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</si>
  <si>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</si>
  <si>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</si>
  <si>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</si>
  <si>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</si>
  <si>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</si>
  <si>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</si>
  <si>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</si>
  <si>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</si>
  <si>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</si>
  <si>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</si>
  <si>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</si>
  <si>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</si>
  <si>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</si>
  <si>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</si>
  <si>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</si>
  <si>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</si>
  <si>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</si>
  <si>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</si>
  <si>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</si>
  <si>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</si>
  <si>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</si>
  <si>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</si>
  <si>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</si>
  <si>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</si>
  <si>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</si>
  <si>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</si>
  <si>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</si>
  <si>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</si>
  <si>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</si>
  <si>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</si>
  <si>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</si>
  <si>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</si>
  <si>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</si>
  <si>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</si>
  <si>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</si>
  <si>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</si>
  <si>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</si>
  <si>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</si>
  <si>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</si>
  <si>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</si>
  <si>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</si>
  <si>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</si>
  <si>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</si>
  <si>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</si>
  <si>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</si>
  <si>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</si>
  <si>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</si>
  <si>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</si>
  <si>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</si>
  <si>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</si>
  <si>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</si>
  <si>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</si>
  <si>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</si>
  <si>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</si>
  <si>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</si>
  <si>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</si>
  <si>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</si>
  <si>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</si>
  <si>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</si>
  <si>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</si>
  <si>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</si>
  <si>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</si>
  <si>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</si>
  <si>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</si>
  <si>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</si>
  <si>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</si>
  <si>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</si>
  <si>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</si>
  <si>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</si>
  <si>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</si>
  <si>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</si>
  <si>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</si>
  <si>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</si>
  <si>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</si>
  <si>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</si>
  <si>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</si>
  <si>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</si>
  <si>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</si>
  <si>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</si>
  <si>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</si>
  <si>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</si>
  <si>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</si>
  <si>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</si>
  <si>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</si>
  <si>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</si>
  <si>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</si>
  <si>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</si>
  <si>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</si>
  <si>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</si>
  <si>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</si>
  <si>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</si>
  <si>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</si>
  <si>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</si>
  <si>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</si>
  <si>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</si>
  <si>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</si>
  <si>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</si>
  <si>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</si>
  <si>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</si>
  <si>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</si>
  <si>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</si>
  <si>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</si>
  <si>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</si>
  <si>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</si>
  <si>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</si>
  <si>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</si>
  <si>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</si>
  <si>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</si>
  <si>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</si>
  <si>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</si>
  <si>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</si>
  <si>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</si>
  <si>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</si>
  <si>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</si>
  <si>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</si>
  <si>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</si>
  <si>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</si>
  <si>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</si>
  <si>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</si>
  <si>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</si>
  <si>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</si>
  <si>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</si>
  <si>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</si>
  <si>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</si>
  <si>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</si>
  <si>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</si>
  <si>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</si>
  <si>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</si>
  <si>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</si>
  <si>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</si>
  <si>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</si>
  <si>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</si>
  <si>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</si>
  <si>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</si>
  <si>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</si>
  <si>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</si>
  <si>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</si>
  <si>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</si>
  <si>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</si>
  <si>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</si>
  <si>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</si>
  <si>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</si>
  <si>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</si>
  <si>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</si>
  <si>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</si>
  <si>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</si>
  <si>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</si>
  <si>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</si>
  <si>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</si>
  <si>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</si>
  <si>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</si>
  <si>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</si>
  <si>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</si>
  <si>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</si>
  <si>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</si>
  <si>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</si>
  <si>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</si>
  <si>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</si>
  <si>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</si>
  <si>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</si>
  <si>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</si>
  <si>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</si>
  <si>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</si>
  <si>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</si>
  <si>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</si>
  <si>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</si>
  <si>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</si>
  <si>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</si>
  <si>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</si>
  <si>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</si>
  <si>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</si>
  <si>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</si>
  <si>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</si>
  <si>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</si>
  <si>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</si>
  <si>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</si>
  <si>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</si>
  <si>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</si>
  <si>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</si>
  <si>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</si>
  <si>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</si>
  <si>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</si>
  <si>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</si>
  <si>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</si>
  <si>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</si>
  <si>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</si>
  <si>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</si>
  <si>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</si>
  <si>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</si>
  <si>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</si>
  <si>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</si>
  <si>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</si>
  <si>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</si>
  <si>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</si>
  <si>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</si>
  <si>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</si>
  <si>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</si>
  <si>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</si>
  <si>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</si>
  <si>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</si>
  <si>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</si>
  <si>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</si>
  <si>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</si>
  <si>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</si>
  <si>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</si>
  <si>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</si>
  <si>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</si>
  <si>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</si>
  <si>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</si>
  <si>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</si>
  <si>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</si>
  <si>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</si>
  <si>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</si>
  <si>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</si>
  <si>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</si>
  <si>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</si>
  <si>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</si>
  <si>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</si>
  <si>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</si>
  <si>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</si>
  <si>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</si>
  <si>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</si>
  <si>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</si>
  <si>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</si>
  <si>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</si>
  <si>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</si>
  <si>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</si>
  <si>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</si>
  <si>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</si>
  <si>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</si>
  <si>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</si>
  <si>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</si>
  <si>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</si>
  <si>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</si>
  <si>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</si>
  <si>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</si>
  <si>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</si>
  <si>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</si>
  <si>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</si>
  <si>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</si>
  <si>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</si>
  <si>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</si>
  <si>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</si>
  <si>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</si>
  <si>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</si>
  <si>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</si>
  <si>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</si>
  <si>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</si>
  <si>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</si>
  <si>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</si>
  <si>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</si>
  <si>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</si>
  <si>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</si>
  <si>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</si>
  <si>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</si>
  <si>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</si>
  <si>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</si>
  <si>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</si>
  <si>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</si>
  <si>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</si>
  <si>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</si>
  <si>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</si>
  <si>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</si>
  <si>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</si>
  <si>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</si>
  <si>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</si>
  <si>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</si>
  <si>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</si>
  <si>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</si>
  <si>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</si>
  <si>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</si>
  <si>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</si>
  <si>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</si>
  <si>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</si>
  <si>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</si>
  <si>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</si>
  <si>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</si>
  <si>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</si>
  <si>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</si>
  <si>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</si>
  <si>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</si>
  <si>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</si>
  <si>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</si>
  <si>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</si>
  <si>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</si>
  <si>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</si>
  <si>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</si>
  <si>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</si>
  <si>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</si>
  <si>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</si>
  <si>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</si>
  <si>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</si>
  <si>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</si>
  <si>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</si>
  <si>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</si>
  <si>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</si>
  <si>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</si>
  <si>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</si>
  <si>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</si>
  <si>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</si>
  <si>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</si>
  <si>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</si>
  <si>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</si>
  <si>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</si>
  <si>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</si>
  <si>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</si>
  <si>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</si>
  <si>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</si>
  <si>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</si>
  <si>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</si>
  <si>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</si>
  <si>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</si>
  <si>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</si>
  <si>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</si>
  <si>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</si>
  <si>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</si>
  <si>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</si>
  <si>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</si>
  <si>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</si>
  <si>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</si>
  <si>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</si>
  <si>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</si>
  <si>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</si>
  <si>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</si>
  <si>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</si>
  <si>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</si>
  <si>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</si>
  <si>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</si>
  <si>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</si>
  <si>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</si>
  <si>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</si>
  <si>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</si>
  <si>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</si>
  <si>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</si>
  <si>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</si>
  <si>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</si>
  <si>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</si>
  <si>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</si>
  <si>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</si>
  <si>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</si>
  <si>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</si>
  <si>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</si>
  <si>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</si>
  <si>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</si>
  <si>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</si>
  <si>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</si>
  <si>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</si>
  <si>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</si>
  <si>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</si>
  <si>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</si>
  <si>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</si>
  <si>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</si>
  <si>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</si>
  <si>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</si>
  <si>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</si>
  <si>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</si>
  <si>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</si>
  <si>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</si>
  <si>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</si>
  <si>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</si>
  <si>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</si>
  <si>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</si>
  <si>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</si>
  <si>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</si>
  <si>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</si>
  <si>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</si>
  <si>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</si>
  <si>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</si>
  <si>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</si>
  <si>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</si>
  <si>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</si>
  <si>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</si>
  <si>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</si>
  <si>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</si>
  <si>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</si>
  <si>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</si>
  <si>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</si>
  <si>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</si>
  <si>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</si>
  <si>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</si>
  <si>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</si>
  <si>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</si>
  <si>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</si>
  <si>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</si>
  <si>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</si>
  <si>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</si>
  <si>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</si>
  <si>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</si>
  <si>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</si>
  <si>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</si>
  <si>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</si>
  <si>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</si>
  <si>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</si>
  <si>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</si>
  <si>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</si>
  <si>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</si>
  <si>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</si>
  <si>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</si>
  <si>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</si>
  <si>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</si>
  <si>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</si>
  <si>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</si>
  <si>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</si>
  <si>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</si>
  <si>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</si>
  <si>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</si>
  <si>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</si>
  <si>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</si>
  <si>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</si>
  <si>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</si>
  <si>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</si>
  <si>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</si>
  <si>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</si>
  <si>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</si>
  <si>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</si>
  <si>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</si>
  <si>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</si>
  <si>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</si>
  <si>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</si>
  <si>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</si>
  <si>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</si>
  <si>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</si>
  <si>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</si>
  <si>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</si>
  <si>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</si>
  <si>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</si>
  <si>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</si>
  <si>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</si>
  <si>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</si>
  <si>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</si>
  <si>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</si>
  <si>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</si>
  <si>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</si>
  <si>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</si>
  <si>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</si>
  <si>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</si>
  <si>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</si>
  <si>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</si>
  <si>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</si>
  <si>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</si>
  <si>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</si>
  <si>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</si>
  <si>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</si>
  <si>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</si>
  <si>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</si>
  <si>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</si>
  <si>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</si>
  <si>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</si>
  <si>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</si>
  <si>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</si>
  <si>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</si>
  <si>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</si>
  <si>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</si>
  <si>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</si>
  <si>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</si>
  <si>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</si>
  <si>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</si>
  <si>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</si>
  <si>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</si>
  <si>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</si>
  <si>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</si>
  <si>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</si>
  <si>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</si>
  <si>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</si>
  <si>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</si>
  <si>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</si>
  <si>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</si>
  <si>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</si>
  <si>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</si>
  <si>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</si>
  <si>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</si>
  <si>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</si>
  <si>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</si>
  <si>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</si>
  <si>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</si>
  <si>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</si>
  <si>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</si>
  <si>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</si>
  <si>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</si>
  <si>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</si>
  <si>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</si>
  <si>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</si>
  <si>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</si>
  <si>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</si>
  <si>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</si>
  <si>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</si>
  <si>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</si>
  <si>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</si>
  <si>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</si>
  <si>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</si>
  <si>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</si>
  <si>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</si>
  <si>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</si>
  <si>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</si>
  <si>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</si>
  <si>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</si>
  <si>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</si>
  <si>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</si>
  <si>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</si>
  <si>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</si>
  <si>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</si>
  <si>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</si>
  <si>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</si>
  <si>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</si>
  <si>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</si>
  <si>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</si>
  <si>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</si>
  <si>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</si>
  <si>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</si>
  <si>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</si>
  <si>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</si>
  <si>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</si>
  <si>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</si>
  <si>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</si>
  <si>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</si>
  <si>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</si>
  <si>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</si>
  <si>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</si>
  <si>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</si>
  <si>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</si>
  <si>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</si>
  <si>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</si>
  <si>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</si>
  <si>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</si>
  <si>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</si>
  <si>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</si>
  <si>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</si>
  <si>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</si>
  <si>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</si>
  <si>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</si>
  <si>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</si>
  <si>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</si>
  <si>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</si>
  <si>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</si>
  <si>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</si>
  <si>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</si>
  <si>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</si>
  <si>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</si>
  <si>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</si>
  <si>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</si>
  <si>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</si>
  <si>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</si>
  <si>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</si>
  <si>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</si>
  <si>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</si>
  <si>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</si>
  <si>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</si>
  <si>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</si>
  <si>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</si>
  <si>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</si>
  <si>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</si>
  <si>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</si>
  <si>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</si>
  <si>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</si>
  <si>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</si>
  <si>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</si>
  <si>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</si>
  <si>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</si>
  <si>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</si>
  <si>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</si>
  <si>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</si>
  <si>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</si>
  <si>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</si>
  <si>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</si>
  <si>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</si>
  <si>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</si>
  <si>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</si>
  <si>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</si>
  <si>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</si>
  <si>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</si>
  <si>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</si>
  <si>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</si>
  <si>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</si>
  <si>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</si>
  <si>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</si>
  <si>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</si>
  <si>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</si>
  <si>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</si>
  <si>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</si>
  <si>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</si>
  <si>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</si>
  <si>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</si>
  <si>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</si>
  <si>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</si>
  <si>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</si>
  <si>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</si>
  <si>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</si>
  <si>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</si>
  <si>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</si>
  <si>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</si>
  <si>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</si>
  <si>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</si>
  <si>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</si>
  <si>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</si>
  <si>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</si>
  <si>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</si>
  <si>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</si>
  <si>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</si>
  <si>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</si>
  <si>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</si>
  <si>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</si>
  <si>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</si>
  <si>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</si>
  <si>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</si>
  <si>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</si>
  <si>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</si>
  <si>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</si>
  <si>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</si>
  <si>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</si>
  <si>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</si>
  <si>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</si>
  <si>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</si>
  <si>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</si>
  <si>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</si>
  <si>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</si>
  <si>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</si>
  <si>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</si>
  <si>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</si>
  <si>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</si>
  <si>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</si>
  <si>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</si>
  <si>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</si>
  <si>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</si>
  <si>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</si>
  <si>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</si>
  <si>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</si>
  <si>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</si>
  <si>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</si>
  <si>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</si>
  <si>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</si>
  <si>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</si>
  <si>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</si>
  <si>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</si>
  <si>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</si>
  <si>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</si>
  <si>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</si>
  <si>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</si>
  <si>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</si>
  <si>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</si>
  <si>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</si>
  <si>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</si>
  <si>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</si>
  <si>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</si>
  <si>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</si>
  <si>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</si>
  <si>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</si>
  <si>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</si>
  <si>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</si>
  <si>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</si>
  <si>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</si>
  <si>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</si>
  <si>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</si>
  <si>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</si>
  <si>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</si>
  <si>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</si>
  <si>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</si>
  <si>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</si>
  <si>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</si>
  <si>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</si>
  <si>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</si>
  <si>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</si>
  <si>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</si>
  <si>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</si>
  <si>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</si>
  <si>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</si>
  <si>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</si>
  <si>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</si>
  <si>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</si>
  <si>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</si>
  <si>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</si>
  <si>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</si>
  <si>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</si>
  <si>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</si>
  <si>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</si>
  <si>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</si>
  <si>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</si>
  <si>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</si>
  <si>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</si>
  <si>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</si>
  <si>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</si>
  <si>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</si>
  <si>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</si>
  <si>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</si>
  <si>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</si>
  <si>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</si>
  <si>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</si>
  <si>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</si>
  <si>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</si>
  <si>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</si>
  <si>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</si>
  <si>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</si>
  <si>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</si>
  <si>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</si>
  <si>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</si>
  <si>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</si>
  <si>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</si>
  <si>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</si>
  <si>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</si>
  <si>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</si>
  <si>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</si>
  <si>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</si>
  <si>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</si>
  <si>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</si>
  <si>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</si>
  <si>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</si>
  <si>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</si>
  <si>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</si>
  <si>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</si>
  <si>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</si>
  <si>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</si>
  <si>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</si>
  <si>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</si>
  <si>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</si>
  <si>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</si>
  <si>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</si>
  <si>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</si>
  <si>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</si>
  <si>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</si>
  <si>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</si>
  <si>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</si>
  <si>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</si>
  <si>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</si>
  <si>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</si>
  <si>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</si>
  <si>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</si>
  <si>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</si>
  <si>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</si>
  <si>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</si>
  <si>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</si>
  <si>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</si>
  <si>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</si>
  <si>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</si>
  <si>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</si>
  <si>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</si>
  <si>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</si>
  <si>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</si>
  <si>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</si>
  <si>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</si>
  <si>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</si>
  <si>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</si>
  <si>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</si>
  <si>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</si>
  <si>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</si>
  <si>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</si>
  <si>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</si>
  <si>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</si>
  <si>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</si>
  <si>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</si>
  <si>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</si>
  <si>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</si>
  <si>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</si>
  <si>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</si>
  <si>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</si>
  <si>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</si>
  <si>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</si>
  <si>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</si>
  <si>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</si>
  <si>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</si>
  <si>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</si>
  <si>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</si>
  <si>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</si>
  <si>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</si>
  <si>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</si>
  <si>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</si>
  <si>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</si>
  <si>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</si>
  <si>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</si>
  <si>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</si>
  <si>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</si>
  <si>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</si>
  <si>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</si>
  <si>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</si>
  <si>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</si>
  <si>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</si>
  <si>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</si>
  <si>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</si>
  <si>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</si>
  <si>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</si>
  <si>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</si>
  <si>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</si>
  <si>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</si>
  <si>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</si>
  <si>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</si>
  <si>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</si>
  <si>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</si>
  <si>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</si>
  <si>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</si>
  <si>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</si>
  <si>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</si>
  <si>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</si>
  <si>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</si>
  <si>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</si>
  <si>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</si>
  <si>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</si>
  <si>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</si>
  <si>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</si>
  <si>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</si>
  <si>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</si>
  <si>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</si>
  <si>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</si>
  <si>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</si>
  <si>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</si>
  <si>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</si>
  <si>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</si>
  <si>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</si>
  <si>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</si>
  <si>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</si>
  <si>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</si>
  <si>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</si>
  <si>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</si>
  <si>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</si>
  <si>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</si>
  <si>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</si>
  <si>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</si>
  <si>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</si>
  <si>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</si>
  <si>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</si>
  <si>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</si>
  <si>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</si>
  <si>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</si>
  <si>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</si>
  <si>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</si>
  <si>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</si>
  <si>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</si>
  <si>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</si>
  <si>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</si>
  <si>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</si>
  <si>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</si>
  <si>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</si>
  <si>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</si>
  <si>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</si>
  <si>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</si>
  <si>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</si>
  <si>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</si>
  <si>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</si>
  <si>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</si>
  <si>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</si>
  <si>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</si>
  <si>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</si>
  <si>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</si>
  <si>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</si>
  <si>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</si>
  <si>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</si>
  <si>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</si>
  <si>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</si>
  <si>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</si>
  <si>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</si>
  <si>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</si>
  <si>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</si>
  <si>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</si>
  <si>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</si>
  <si>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</si>
  <si>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</si>
  <si>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</si>
  <si>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</si>
  <si>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</si>
  <si>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</si>
  <si>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</si>
  <si>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</si>
  <si>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</si>
  <si>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</si>
  <si>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</si>
  <si>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</si>
  <si>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</si>
  <si>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</si>
  <si>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</si>
  <si>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</si>
  <si>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</si>
  <si>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</si>
  <si>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</si>
  <si>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</si>
  <si>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</si>
  <si>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</si>
  <si>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</si>
  <si>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</si>
  <si>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</si>
  <si>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</si>
  <si>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</si>
  <si>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</si>
  <si>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</si>
  <si>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</si>
  <si>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</si>
  <si>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</si>
  <si>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</si>
  <si>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</si>
  <si>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</si>
  <si>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</si>
  <si>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</si>
  <si>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</si>
  <si>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</si>
  <si>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</si>
  <si>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</si>
  <si>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</si>
  <si>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</si>
  <si>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</si>
  <si>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</si>
  <si>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</si>
  <si>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</si>
  <si>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</si>
  <si>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</si>
  <si>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</si>
  <si>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</si>
  <si>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</si>
  <si>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</si>
  <si>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</si>
  <si>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</si>
  <si>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</si>
  <si>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</si>
  <si>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</si>
  <si>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</si>
  <si>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</si>
  <si>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</si>
  <si>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</si>
  <si>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</si>
  <si>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</si>
  <si>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</si>
  <si>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</si>
  <si>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</si>
  <si>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</si>
  <si>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</si>
  <si>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</si>
  <si>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</si>
  <si>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</si>
  <si>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</si>
  <si>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</si>
  <si>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</si>
  <si>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</si>
  <si>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</si>
  <si>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</si>
  <si>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</si>
  <si>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</si>
  <si>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</si>
  <si>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</si>
  <si>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</si>
  <si>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</si>
  <si>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</si>
  <si>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</si>
  <si>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</si>
  <si>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</si>
  <si>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</si>
  <si>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</si>
  <si>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</si>
  <si>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</si>
  <si>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</si>
  <si>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</si>
  <si>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</si>
  <si>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</si>
  <si>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</si>
  <si>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</si>
  <si>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</si>
  <si>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</si>
  <si>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</si>
  <si>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</si>
  <si>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</si>
  <si>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</si>
  <si>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</si>
  <si>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</si>
  <si>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</si>
  <si>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</si>
  <si>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</si>
  <si>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</si>
  <si>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</si>
  <si>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</si>
  <si>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</si>
  <si>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</si>
  <si>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</si>
  <si>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</si>
  <si>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</si>
  <si>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</si>
  <si>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</si>
  <si>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</si>
  <si>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</si>
  <si>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</si>
  <si>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</si>
  <si>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</si>
  <si>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</si>
  <si>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</si>
  <si>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</si>
  <si>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</si>
  <si>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</si>
  <si>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</si>
  <si>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</si>
  <si>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</si>
  <si>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</si>
  <si>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</si>
  <si>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</si>
  <si>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</si>
  <si>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</si>
  <si>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</si>
  <si>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</si>
  <si>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</si>
  <si>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</si>
  <si>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</si>
  <si>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</si>
  <si>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</si>
  <si>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</si>
  <si>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</si>
  <si>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</si>
  <si>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</si>
  <si>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</si>
  <si>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</si>
  <si>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</si>
  <si>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</si>
  <si>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</si>
  <si>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</si>
  <si>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</si>
  <si>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</si>
  <si>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</si>
  <si>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</si>
  <si>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</si>
  <si>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</si>
  <si>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</si>
  <si>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</si>
  <si>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</si>
  <si>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</si>
  <si>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</si>
  <si>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</si>
  <si>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</si>
  <si>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</si>
  <si>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</si>
  <si>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</si>
  <si>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</si>
  <si>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</si>
  <si>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</si>
  <si>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</si>
  <si>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</si>
  <si>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</si>
  <si>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</si>
  <si>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</si>
  <si>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</si>
  <si>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</si>
  <si>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</si>
  <si>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</si>
  <si>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</si>
  <si>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</si>
  <si>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</si>
  <si>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</si>
  <si>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</si>
  <si>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</si>
  <si>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</si>
  <si>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</si>
  <si>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</si>
  <si>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</si>
  <si>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</si>
  <si>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</si>
  <si>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</si>
  <si>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</si>
  <si>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</si>
  <si>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</si>
  <si>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</si>
  <si>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</si>
  <si>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</si>
  <si>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</si>
  <si>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</si>
  <si>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</si>
  <si>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</si>
  <si>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</si>
  <si>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</si>
  <si>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</si>
  <si>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</si>
  <si>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</si>
  <si>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</si>
  <si>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</si>
  <si>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</si>
  <si>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</si>
  <si>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</si>
  <si>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</si>
  <si>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</si>
  <si>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</si>
  <si>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</si>
  <si>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</si>
  <si>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</si>
  <si>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</si>
  <si>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</si>
  <si>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</si>
  <si>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</si>
  <si>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</si>
  <si>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</si>
  <si>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</si>
  <si>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</si>
  <si>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</si>
  <si>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</si>
  <si>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</si>
  <si>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</si>
  <si>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</si>
  <si>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</si>
  <si>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</si>
  <si>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</si>
  <si>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</si>
  <si>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</si>
  <si>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</si>
  <si>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</si>
  <si>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</si>
  <si>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</si>
  <si>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</si>
  <si>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</si>
  <si>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</si>
  <si>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</si>
  <si>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</si>
  <si>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</si>
  <si>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</si>
  <si>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</si>
  <si>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</si>
  <si>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</si>
  <si>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</si>
  <si>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</si>
  <si>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</si>
  <si>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</si>
  <si>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</si>
  <si>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</si>
  <si>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</si>
  <si>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</si>
  <si>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</si>
  <si>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</si>
  <si>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</si>
  <si>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</si>
  <si>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</si>
  <si>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</si>
  <si>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</si>
  <si>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</si>
  <si>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</si>
  <si>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</si>
  <si>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</si>
  <si>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</si>
  <si>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</si>
  <si>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</si>
  <si>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</si>
  <si>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</si>
  <si>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</si>
  <si>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</si>
  <si>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</si>
  <si>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</si>
  <si>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</si>
  <si>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</si>
  <si>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</si>
  <si>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</si>
  <si>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</si>
  <si>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</si>
  <si>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</si>
  <si>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</si>
  <si>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</si>
  <si>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</si>
  <si>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</si>
  <si>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</si>
  <si>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</si>
  <si>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</si>
  <si>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</si>
  <si>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</si>
  <si>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</si>
  <si>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</si>
  <si>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</si>
  <si>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</si>
  <si>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</si>
  <si>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</si>
  <si>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</si>
  <si>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</si>
  <si>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</si>
  <si>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</si>
  <si>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</si>
  <si>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</si>
  <si>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</si>
  <si>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</si>
  <si>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</si>
  <si>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</si>
  <si>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</si>
  <si>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</si>
  <si>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</si>
  <si>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</si>
  <si>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</si>
  <si>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</si>
  <si>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</si>
  <si>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</si>
  <si>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</si>
  <si>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</si>
  <si>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</si>
  <si>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</si>
  <si>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</si>
  <si>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</si>
  <si>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</si>
  <si>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</si>
  <si>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</si>
  <si>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</si>
  <si>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</si>
  <si>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</si>
  <si>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</si>
  <si>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</si>
  <si>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</si>
  <si>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</si>
  <si>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</si>
  <si>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</si>
  <si>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</si>
  <si>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</si>
  <si>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</si>
  <si>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</si>
  <si>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</si>
  <si>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</si>
  <si>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</si>
  <si>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</si>
  <si>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</si>
  <si>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</si>
  <si>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</si>
  <si>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</si>
  <si>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</si>
  <si>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</si>
  <si>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</si>
  <si>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</si>
  <si>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</si>
  <si>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</si>
  <si>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</si>
  <si>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</si>
  <si>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</si>
  <si>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</si>
  <si>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</si>
  <si>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</si>
  <si>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</si>
  <si>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</si>
  <si>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</si>
  <si>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</si>
  <si>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</si>
  <si>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</si>
  <si>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</si>
  <si>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</si>
  <si>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</si>
  <si>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</si>
  <si>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</si>
  <si>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</si>
  <si>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</si>
  <si>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</si>
  <si>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</si>
  <si>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</si>
  <si>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</si>
  <si>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</si>
  <si>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</si>
  <si>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</si>
  <si>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</si>
  <si>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</si>
  <si>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</si>
  <si>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</si>
  <si>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</si>
  <si>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</si>
  <si>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</si>
  <si>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</si>
  <si>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</si>
  <si>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</si>
  <si>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</si>
  <si>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</si>
  <si>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</si>
  <si>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</si>
  <si>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</si>
  <si>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</si>
  <si>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</si>
  <si>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</si>
  <si>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</si>
  <si>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</si>
  <si>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</si>
  <si>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</si>
  <si>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</si>
  <si>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</si>
  <si>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</si>
  <si>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</si>
  <si>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</si>
  <si>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</si>
  <si>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</si>
  <si>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</si>
  <si>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</si>
  <si>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</si>
  <si>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</si>
  <si>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</si>
  <si>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</si>
  <si>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</si>
  <si>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</si>
  <si>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</si>
  <si>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</si>
  <si>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</si>
  <si>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</si>
  <si>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</si>
  <si>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</si>
  <si>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</si>
  <si>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</si>
  <si>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</si>
  <si>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</si>
  <si>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</si>
  <si>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</si>
  <si>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</si>
  <si>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</si>
  <si>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</si>
  <si>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</si>
  <si>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</si>
  <si>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</si>
  <si>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</si>
  <si>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</si>
  <si>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</si>
  <si>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</si>
  <si>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</si>
  <si>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</si>
  <si>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</si>
  <si>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</si>
  <si>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</si>
  <si>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</si>
  <si>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</si>
  <si>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</si>
  <si>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</si>
  <si>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</si>
  <si>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</si>
  <si>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</si>
  <si>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</si>
  <si>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</si>
  <si>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</si>
  <si>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</si>
  <si>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</si>
  <si>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</si>
  <si>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</si>
  <si>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</si>
  <si>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</si>
  <si>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</si>
  <si>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</si>
  <si>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</si>
  <si>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</si>
  <si>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</si>
  <si>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</si>
  <si>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</si>
  <si>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</si>
  <si>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</si>
  <si>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</si>
  <si>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</si>
  <si>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</si>
  <si>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</si>
  <si>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</si>
  <si>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</si>
  <si>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</si>
  <si>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</si>
  <si>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</si>
  <si>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</si>
  <si>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</si>
  <si>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</si>
  <si>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</si>
  <si>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</si>
  <si>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</si>
  <si>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</si>
  <si>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</si>
  <si>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</si>
  <si>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</si>
  <si>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</si>
  <si>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</si>
  <si>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</si>
  <si>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</si>
  <si>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</si>
  <si>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</si>
  <si>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</si>
  <si>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</si>
  <si>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</si>
  <si>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</si>
  <si>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</si>
  <si>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</si>
  <si>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</si>
  <si>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</si>
  <si>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</si>
  <si>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</si>
  <si>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</si>
  <si>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</si>
  <si>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</si>
  <si>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</si>
  <si>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</si>
  <si>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</si>
  <si>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</si>
  <si>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</si>
  <si>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</si>
  <si>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</si>
  <si>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</si>
  <si>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</si>
  <si>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</si>
  <si>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</si>
  <si>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</si>
  <si>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</si>
  <si>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</si>
  <si>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</si>
  <si>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</si>
  <si>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</si>
  <si>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</si>
  <si>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</si>
  <si>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</si>
  <si>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</si>
  <si>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</si>
  <si>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</si>
  <si>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</si>
  <si>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</si>
  <si>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</si>
  <si>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</si>
  <si>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</si>
  <si>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</si>
  <si>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</si>
  <si>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</si>
  <si>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</si>
  <si>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</si>
  <si>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</si>
  <si>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</si>
  <si>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</si>
  <si>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</si>
  <si>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</si>
  <si>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</si>
  <si>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</si>
  <si>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</si>
  <si>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</si>
  <si>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</si>
  <si>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</si>
  <si>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</si>
  <si>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</si>
  <si>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</si>
  <si>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</si>
  <si>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</si>
  <si>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</si>
  <si>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</si>
  <si>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</si>
  <si>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</si>
  <si>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</si>
  <si>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</si>
  <si>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</si>
  <si>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</si>
  <si>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</si>
  <si>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</si>
  <si>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</si>
  <si>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</si>
  <si>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</si>
  <si>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</si>
  <si>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</si>
  <si>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</si>
  <si>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</si>
  <si>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</si>
  <si>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</si>
  <si>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</si>
  <si>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</si>
  <si>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</si>
  <si>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</si>
  <si>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</si>
  <si>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</si>
  <si>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</si>
  <si>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</si>
  <si>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</si>
  <si>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</si>
  <si>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</si>
  <si>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</si>
  <si>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</si>
  <si>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</si>
  <si>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</si>
  <si>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</si>
  <si>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</si>
  <si>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</si>
  <si>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</si>
  <si>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</si>
  <si>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</si>
  <si>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</si>
  <si>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</si>
  <si>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</si>
  <si>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</si>
  <si>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</si>
  <si>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</si>
  <si>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</si>
  <si>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</si>
  <si>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</si>
  <si>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</si>
  <si>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</si>
  <si>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</si>
  <si>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</si>
  <si>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</si>
  <si>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</si>
  <si>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</si>
  <si>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</si>
  <si>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</si>
  <si>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</si>
  <si>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</si>
  <si>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</si>
  <si>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</si>
  <si>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</si>
  <si>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</si>
  <si>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</si>
  <si>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</si>
  <si>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</si>
  <si>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</si>
  <si>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</si>
  <si>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</si>
  <si>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</si>
  <si>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</si>
  <si>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</si>
  <si>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</si>
  <si>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</si>
  <si>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</si>
  <si>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</si>
  <si>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</si>
  <si>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</si>
  <si>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</si>
  <si>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</si>
  <si>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</si>
  <si>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</si>
  <si>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</si>
  <si>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</si>
  <si>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</si>
  <si>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</si>
  <si>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</si>
  <si>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</si>
  <si>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</si>
  <si>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</si>
  <si>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</si>
  <si>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</si>
  <si>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</si>
  <si>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</si>
  <si>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</si>
  <si>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</si>
  <si>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</si>
  <si>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</si>
  <si>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</si>
  <si>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</si>
  <si>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</si>
  <si>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</si>
  <si>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</si>
  <si>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</si>
  <si>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</si>
  <si>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</si>
  <si>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</si>
  <si>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</si>
  <si>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</si>
  <si>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</si>
  <si>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</si>
  <si>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</si>
  <si>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</si>
  <si>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</si>
  <si>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</si>
  <si>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</si>
  <si>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</si>
  <si>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</si>
  <si>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</si>
  <si>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</si>
  <si>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</si>
  <si>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</si>
  <si>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</si>
  <si>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</si>
  <si>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</si>
  <si>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</si>
  <si>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</si>
  <si>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</si>
  <si>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</si>
  <si>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</si>
  <si>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</si>
  <si>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</si>
  <si>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</si>
  <si>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</si>
  <si>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</si>
  <si>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</si>
  <si>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</si>
  <si>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</si>
  <si>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</si>
  <si>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</si>
  <si>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</si>
  <si>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</si>
  <si>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</si>
  <si>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</si>
  <si>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</si>
  <si>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</si>
  <si>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</si>
  <si>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</si>
  <si>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</si>
  <si>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</si>
  <si>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</si>
  <si>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</si>
  <si>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</si>
  <si>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</si>
  <si>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</si>
  <si>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</si>
  <si>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</si>
  <si>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</si>
  <si>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</si>
  <si>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</si>
  <si>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</si>
  <si>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</si>
  <si>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</si>
  <si>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</si>
  <si>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</si>
  <si>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</si>
  <si>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</si>
  <si>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</si>
  <si>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</si>
  <si>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</si>
  <si>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</si>
  <si>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</si>
  <si>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</si>
  <si>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</si>
  <si>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</si>
  <si>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</si>
  <si>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</si>
  <si>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</si>
  <si>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</si>
  <si>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</si>
  <si>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</si>
  <si>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</si>
  <si>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</si>
  <si>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</si>
  <si>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</si>
  <si>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</si>
  <si>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</si>
  <si>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</si>
  <si>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</si>
  <si>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</si>
  <si>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</si>
  <si>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</si>
  <si>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</si>
  <si>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</si>
  <si>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</si>
  <si>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</si>
  <si>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</si>
  <si>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</si>
  <si>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</si>
  <si>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</si>
  <si>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</si>
  <si>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</si>
  <si>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</si>
  <si>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</si>
  <si>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</si>
  <si>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</si>
  <si>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</si>
  <si>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</si>
  <si>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</si>
  <si>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</si>
  <si>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</si>
  <si>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</si>
  <si>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</si>
  <si>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</si>
  <si>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</si>
  <si>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</si>
  <si>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</si>
  <si>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</si>
  <si>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</si>
  <si>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</si>
  <si>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</si>
  <si>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</si>
  <si>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</si>
  <si>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</si>
  <si>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</si>
  <si>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</si>
  <si>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</si>
  <si>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</si>
  <si>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</si>
  <si>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</si>
  <si>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</si>
  <si>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</si>
  <si>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</si>
  <si>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</si>
  <si>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</si>
  <si>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</si>
  <si>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</si>
  <si>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</si>
  <si>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</si>
  <si>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</si>
  <si>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</si>
  <si>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</si>
  <si>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</si>
  <si>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</si>
  <si>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</si>
  <si>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</si>
  <si>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</si>
  <si>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</si>
  <si>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</si>
  <si>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</si>
  <si>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</si>
  <si>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</si>
  <si>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</si>
  <si>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</si>
  <si>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</si>
  <si>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</si>
  <si>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</si>
  <si>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</si>
  <si>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</si>
  <si>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</si>
  <si>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</si>
  <si>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</si>
  <si>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</si>
  <si>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</si>
  <si>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</si>
  <si>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</si>
  <si>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</si>
  <si>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</si>
  <si>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</si>
  <si>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</si>
  <si>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</si>
  <si>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</si>
  <si>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</si>
  <si>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</si>
  <si>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</si>
  <si>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</si>
  <si>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</si>
  <si>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</si>
  <si>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</si>
  <si>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</si>
  <si>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</si>
  <si>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</si>
  <si>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</si>
  <si>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</si>
  <si>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</si>
  <si>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</si>
  <si>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</si>
  <si>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</si>
  <si>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</si>
  <si>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</si>
  <si>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</si>
  <si>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</si>
  <si>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</si>
  <si>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</si>
  <si>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</si>
  <si>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</si>
  <si>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</si>
  <si>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</si>
  <si>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</si>
  <si>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</si>
  <si>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</si>
  <si>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</si>
  <si>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</si>
  <si>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</si>
  <si>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</si>
  <si>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</si>
  <si>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</si>
  <si>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</si>
  <si>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</si>
  <si>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</si>
  <si>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</si>
  <si>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</si>
  <si>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</si>
  <si>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</si>
  <si>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</si>
  <si>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</si>
  <si>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</si>
  <si>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</si>
  <si>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</si>
  <si>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</si>
  <si>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</si>
  <si>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</si>
  <si>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</si>
  <si>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</si>
  <si>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</si>
  <si>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</si>
  <si>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</si>
  <si>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</si>
  <si>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</si>
  <si>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</si>
  <si>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</si>
  <si>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</si>
  <si>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</si>
  <si>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</si>
  <si>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</si>
  <si>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</si>
  <si>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</si>
  <si>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</si>
  <si>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</si>
  <si>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</si>
  <si>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</si>
  <si>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</si>
  <si>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</si>
  <si>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</si>
  <si>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</si>
  <si>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</si>
  <si>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</si>
  <si>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</si>
  <si>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</si>
  <si>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</si>
  <si>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</si>
  <si>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</si>
  <si>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</si>
  <si>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</si>
  <si>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</si>
  <si>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</si>
  <si>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</si>
  <si>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</si>
  <si>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</si>
  <si>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</si>
  <si>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</si>
  <si>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</si>
  <si>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</si>
  <si>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</si>
  <si>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</si>
  <si>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</si>
  <si>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</si>
  <si>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</si>
  <si>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</si>
  <si>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</si>
  <si>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</si>
  <si>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</si>
  <si>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</si>
  <si>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</si>
  <si>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</si>
  <si>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</si>
  <si>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</si>
  <si>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</si>
  <si>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</si>
  <si>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</si>
  <si>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</si>
  <si>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</si>
  <si>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</si>
  <si>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</si>
  <si>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</si>
  <si>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</si>
  <si>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</si>
  <si>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</si>
  <si>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</si>
  <si>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</si>
  <si>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</si>
  <si>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</si>
  <si>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</si>
  <si>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</si>
  <si>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</si>
  <si>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</si>
  <si>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</si>
  <si>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</si>
  <si>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</si>
  <si>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</si>
  <si>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</si>
  <si>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</si>
  <si>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</si>
  <si>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</si>
  <si>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</si>
  <si>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</si>
  <si>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</si>
  <si>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</si>
  <si>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</si>
  <si>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</si>
  <si>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</si>
  <si>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</si>
  <si>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</si>
  <si>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</si>
  <si>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</si>
  <si>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</si>
  <si>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</si>
  <si>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</si>
  <si>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</si>
  <si>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</si>
  <si>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</si>
  <si>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</si>
  <si>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</si>
  <si>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</si>
  <si>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</si>
  <si>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</si>
  <si>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</si>
  <si>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</si>
  <si>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</si>
  <si>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</si>
  <si>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</si>
  <si>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</si>
  <si>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</si>
  <si>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</si>
  <si>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</si>
  <si>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</si>
  <si>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</si>
  <si>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</si>
  <si>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</si>
  <si>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</si>
  <si>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</si>
  <si>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</si>
  <si>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</si>
  <si>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</si>
  <si>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</si>
  <si>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</si>
  <si>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</si>
  <si>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</si>
  <si>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</si>
  <si>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</si>
  <si>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</si>
  <si>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</si>
  <si>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</si>
  <si>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</si>
  <si>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</si>
  <si>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</si>
  <si>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</si>
  <si>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</si>
  <si>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</si>
  <si>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</si>
  <si>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</si>
  <si>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</si>
  <si>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</si>
  <si>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</si>
  <si>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</si>
  <si>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</si>
  <si>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</si>
  <si>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</si>
  <si>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</si>
  <si>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</si>
  <si>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</si>
  <si>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</si>
  <si>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</si>
  <si>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</si>
  <si>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</si>
  <si>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</si>
  <si>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</si>
  <si>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</si>
  <si>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</si>
  <si>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</si>
  <si>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</si>
  <si>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</si>
  <si>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</si>
  <si>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</si>
  <si>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</si>
  <si>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</si>
  <si>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</si>
  <si>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</si>
  <si>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</si>
  <si>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</si>
  <si>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</si>
  <si>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</si>
  <si>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</si>
  <si>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</si>
  <si>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</si>
  <si>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</si>
  <si>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</si>
  <si>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</si>
  <si>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</si>
  <si>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</si>
  <si>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</si>
  <si>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</si>
  <si>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</si>
  <si>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</si>
  <si>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</si>
  <si>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</si>
  <si>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</si>
  <si>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</si>
  <si>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</si>
  <si>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</si>
  <si>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</si>
  <si>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</si>
  <si>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</si>
  <si>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</si>
  <si>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</si>
  <si>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</si>
  <si>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</si>
  <si>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</si>
  <si>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</si>
  <si>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</si>
  <si>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</si>
  <si>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</si>
  <si>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</si>
  <si>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</si>
  <si>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</si>
  <si>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</si>
  <si>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</si>
  <si>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</si>
  <si>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</si>
  <si>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</si>
  <si>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</si>
  <si>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</si>
  <si>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</si>
  <si>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</si>
  <si>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</si>
  <si>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</si>
  <si>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</si>
  <si>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</si>
  <si>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</si>
  <si>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</si>
  <si>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</si>
  <si>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</si>
  <si>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</si>
  <si>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</si>
  <si>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</si>
  <si>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</si>
  <si>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</si>
  <si>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</si>
  <si>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</si>
  <si>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</si>
  <si>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</si>
  <si>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</si>
  <si>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</si>
  <si>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</si>
  <si>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</si>
  <si>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</si>
  <si>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</si>
  <si>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</si>
  <si>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</si>
  <si>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</si>
  <si>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</si>
  <si>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</si>
  <si>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</si>
  <si>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</si>
  <si>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</si>
  <si>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</si>
  <si>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</si>
  <si>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</si>
  <si>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</si>
  <si>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</si>
  <si>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</si>
  <si>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</si>
  <si>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</si>
  <si>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</si>
  <si>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</si>
  <si>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</si>
  <si>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</si>
  <si>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</si>
  <si>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</si>
  <si>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</si>
  <si>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</si>
  <si>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</si>
  <si>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</si>
  <si>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</si>
  <si>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</si>
  <si>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</si>
  <si>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</si>
  <si>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</si>
  <si>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</si>
  <si>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</si>
  <si>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</si>
  <si>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</si>
  <si>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</si>
  <si>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</si>
  <si>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</si>
  <si>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</si>
  <si>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</si>
  <si>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</si>
  <si>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</si>
  <si>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</si>
  <si>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</si>
  <si>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</si>
  <si>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</si>
  <si>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</si>
  <si>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</si>
  <si>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</si>
  <si>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</si>
  <si>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</si>
  <si>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</si>
  <si>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</si>
  <si>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</si>
  <si>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</si>
  <si>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</si>
  <si>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</si>
  <si>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</si>
  <si>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</si>
  <si>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</si>
  <si>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</si>
  <si>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</si>
  <si>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</si>
  <si>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</si>
  <si>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</si>
  <si>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</si>
  <si>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</si>
  <si>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</si>
  <si>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</si>
  <si>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</si>
  <si>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</si>
  <si>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</si>
  <si>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</si>
  <si>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</si>
  <si>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</si>
  <si>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</si>
  <si>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</si>
  <si>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</si>
  <si>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</si>
  <si>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</si>
  <si>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</si>
  <si>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</si>
  <si>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</si>
  <si>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</si>
  <si>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</si>
  <si>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</si>
  <si>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</si>
  <si>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</si>
  <si>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</si>
  <si>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</si>
  <si>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</si>
  <si>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</si>
  <si>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</si>
  <si>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</si>
  <si>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</si>
  <si>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</si>
  <si>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</si>
  <si>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</si>
  <si>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</si>
  <si>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</si>
  <si>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</si>
  <si>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</si>
  <si>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</si>
  <si>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</si>
  <si>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</si>
  <si>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</si>
  <si>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</si>
  <si>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</si>
  <si>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</si>
  <si>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</si>
  <si>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</si>
  <si>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</si>
  <si>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</si>
  <si>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</si>
  <si>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</si>
  <si>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</si>
  <si>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</si>
  <si>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</si>
  <si>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</si>
  <si>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</si>
  <si>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</si>
  <si>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</si>
  <si>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</si>
  <si>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</si>
  <si>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</si>
  <si>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</si>
  <si>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</si>
  <si>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</si>
  <si>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</si>
  <si>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</si>
  <si>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</si>
  <si>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</si>
  <si>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</si>
  <si>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</si>
  <si>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</si>
  <si>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</si>
  <si>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</si>
  <si>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</si>
  <si>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</si>
  <si>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</si>
  <si>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</si>
  <si>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</si>
  <si>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</si>
  <si>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</si>
  <si>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</si>
  <si>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</si>
  <si>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</si>
  <si>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</si>
  <si>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</si>
  <si>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</si>
  <si>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</si>
  <si>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</si>
  <si>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</si>
  <si>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</si>
  <si>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</si>
  <si>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</si>
  <si>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</si>
  <si>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</si>
  <si>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</si>
  <si>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</si>
  <si>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</si>
  <si>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</si>
  <si>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</si>
  <si>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</si>
  <si>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</si>
  <si>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</si>
  <si>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</si>
  <si>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</si>
  <si>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</si>
  <si>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</si>
  <si>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</si>
  <si>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</si>
  <si>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</si>
  <si>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</si>
  <si>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</si>
  <si>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</si>
  <si>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</si>
  <si>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</si>
  <si>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</si>
  <si>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</si>
  <si>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</si>
  <si>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</si>
  <si>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</si>
  <si>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</si>
  <si>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</si>
  <si>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</si>
  <si>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</si>
  <si>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</si>
  <si>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</si>
  <si>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</si>
  <si>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</si>
  <si>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</si>
  <si>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</si>
  <si>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</si>
  <si>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</si>
  <si>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</si>
  <si>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</si>
  <si>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</si>
  <si>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</si>
  <si>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</si>
  <si>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</si>
  <si>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</si>
  <si>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</si>
  <si>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</si>
  <si>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</si>
  <si>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</si>
  <si>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</si>
  <si>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</si>
  <si>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</si>
  <si>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</si>
  <si>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</si>
  <si>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</si>
  <si>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</si>
  <si>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</si>
  <si>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</si>
  <si>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</si>
  <si>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</si>
  <si>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</si>
  <si>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</si>
  <si>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</si>
  <si>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</si>
  <si>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</si>
  <si>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</si>
  <si>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</si>
  <si>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</si>
  <si>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</si>
  <si>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</si>
  <si>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</si>
  <si>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</si>
  <si>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</si>
  <si>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</si>
  <si>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</si>
  <si>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</si>
  <si>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</si>
  <si>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</si>
  <si>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</si>
  <si>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</si>
  <si>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</si>
  <si>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</si>
  <si>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</si>
  <si>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</si>
  <si>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</si>
  <si>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</si>
  <si>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</si>
  <si>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</si>
  <si>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</si>
  <si>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</si>
  <si>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</si>
  <si>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</si>
  <si>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</si>
  <si>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</si>
  <si>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</si>
  <si>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</si>
  <si>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</si>
  <si>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</si>
  <si>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</si>
  <si>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</si>
  <si>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</si>
  <si>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</si>
  <si>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</si>
  <si>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</si>
  <si>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</si>
  <si>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</si>
  <si>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</si>
  <si>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</si>
  <si>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</si>
  <si>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</si>
  <si>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</si>
  <si>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</si>
  <si>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</si>
  <si>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</si>
  <si>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</si>
  <si>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</si>
  <si>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</si>
  <si>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</si>
  <si>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</si>
  <si>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</si>
  <si>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</si>
  <si>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</si>
  <si>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</si>
  <si>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</si>
  <si>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</si>
  <si>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</si>
  <si>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</si>
  <si>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</si>
  <si>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</si>
  <si>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</si>
  <si>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</si>
  <si>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</si>
  <si>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</si>
  <si>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</si>
  <si>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</si>
  <si>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</si>
  <si>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</si>
  <si>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</si>
  <si>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</si>
  <si>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</si>
  <si>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</si>
  <si>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</si>
  <si>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</si>
  <si>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</si>
  <si>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</si>
  <si>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</si>
  <si>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</si>
  <si>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</si>
  <si>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</si>
  <si>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</si>
  <si>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</si>
  <si>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</si>
  <si>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</si>
  <si>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</si>
  <si>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</si>
  <si>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</si>
  <si>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</si>
  <si>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</si>
  <si>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</si>
  <si>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</si>
  <si>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</si>
  <si>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</si>
  <si>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</si>
  <si>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</si>
  <si>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</si>
  <si>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</si>
  <si>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</si>
  <si>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</si>
  <si>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</si>
  <si>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</si>
  <si>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</si>
  <si>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</si>
  <si>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</si>
  <si>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</si>
  <si>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</si>
  <si>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</si>
  <si>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</si>
  <si>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</si>
  <si>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</si>
  <si>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</si>
  <si>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</si>
  <si>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</si>
  <si>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</si>
  <si>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</si>
  <si>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</si>
  <si>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</si>
  <si>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</si>
  <si>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</si>
  <si>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</si>
  <si>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</si>
  <si>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</si>
  <si>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</si>
  <si>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</si>
  <si>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</si>
  <si>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</si>
  <si>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</si>
  <si>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</si>
  <si>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</si>
  <si>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</si>
  <si>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</si>
  <si>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</si>
  <si>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</si>
  <si>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</si>
  <si>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</si>
  <si>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</si>
  <si>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</si>
  <si>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</si>
  <si>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</si>
  <si>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</si>
  <si>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</si>
  <si>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</si>
  <si>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</si>
  <si>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</si>
  <si>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</si>
  <si>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</si>
  <si>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</si>
  <si>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</si>
  <si>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</si>
  <si>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</si>
  <si>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</si>
  <si>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</si>
  <si>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</si>
  <si>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</si>
  <si>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</si>
  <si>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</si>
  <si>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</si>
  <si>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</si>
  <si>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</si>
  <si>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</si>
  <si>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</si>
  <si>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</si>
  <si>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</si>
  <si>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</si>
  <si>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</si>
  <si>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</si>
  <si>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</si>
  <si>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</si>
  <si>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</si>
  <si>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</si>
  <si>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</si>
  <si>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</si>
  <si>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</si>
  <si>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</si>
  <si>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</si>
  <si>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</si>
  <si>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</si>
  <si>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</si>
  <si>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</si>
  <si>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</si>
  <si>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</si>
  <si>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</si>
  <si>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</si>
  <si>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</si>
  <si>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</si>
  <si>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</si>
  <si>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</si>
  <si>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</si>
  <si>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</si>
  <si>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</si>
  <si>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</si>
  <si>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</si>
  <si>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</si>
  <si>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</si>
  <si>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</si>
  <si>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</si>
  <si>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</si>
  <si>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</si>
  <si>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</si>
  <si>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</si>
  <si>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</si>
  <si>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</si>
  <si>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</si>
  <si>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</si>
  <si>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</si>
  <si>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</si>
  <si>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</si>
  <si>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</si>
  <si>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</si>
  <si>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</si>
  <si>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</si>
  <si>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</si>
  <si>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</si>
  <si>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</si>
  <si>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</si>
  <si>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</si>
  <si>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</si>
  <si>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</si>
  <si>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</si>
  <si>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</si>
  <si>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</si>
  <si>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</si>
  <si>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</si>
  <si>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</si>
  <si>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</si>
  <si>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</si>
  <si>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</si>
  <si>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</si>
  <si>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</si>
  <si>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</si>
  <si>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</si>
  <si>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</si>
  <si>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</si>
  <si>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</si>
  <si>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</si>
  <si>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</si>
  <si>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</si>
  <si>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</si>
  <si>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</si>
  <si>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</si>
  <si>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</si>
  <si>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</si>
  <si>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</si>
  <si>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</si>
  <si>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</si>
  <si>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</si>
  <si>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</si>
  <si>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</si>
  <si>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</si>
  <si>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</si>
  <si>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</si>
  <si>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</si>
  <si>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</si>
  <si>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</si>
  <si>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</si>
  <si>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</si>
  <si>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</si>
  <si>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</si>
  <si>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</si>
  <si>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</si>
  <si>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</si>
  <si>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</si>
  <si>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</si>
  <si>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</si>
  <si>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</si>
  <si>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</si>
  <si>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</si>
  <si>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</si>
  <si>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</si>
  <si>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</si>
  <si>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</si>
  <si>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</si>
  <si>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</si>
  <si>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</si>
  <si>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</si>
  <si>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</si>
  <si>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</si>
  <si>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</si>
  <si>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</si>
  <si>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</si>
  <si>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</si>
  <si>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</si>
  <si>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</si>
  <si>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</si>
  <si>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</si>
  <si>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</si>
  <si>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</si>
  <si>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</si>
  <si>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</si>
  <si>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</si>
  <si>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</si>
  <si>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</si>
  <si>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</si>
  <si>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</si>
  <si>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</si>
  <si>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</si>
  <si>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</si>
  <si>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</si>
  <si>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</si>
  <si>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</si>
  <si>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</si>
  <si>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</si>
  <si>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</si>
  <si>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</si>
  <si>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</si>
  <si>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</si>
  <si>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</si>
  <si>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</si>
  <si>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</si>
  <si>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</si>
  <si>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</si>
  <si>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</si>
  <si>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</si>
  <si>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</si>
  <si>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</si>
  <si>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</si>
  <si>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</si>
  <si>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</si>
  <si>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</si>
  <si>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</si>
  <si>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</si>
  <si>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</si>
  <si>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</si>
  <si>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</si>
  <si>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</si>
  <si>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</si>
  <si>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</si>
  <si>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</si>
  <si>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</si>
  <si>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</si>
  <si>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</si>
  <si>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</si>
  <si>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</si>
  <si>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</si>
  <si>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</si>
  <si>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</si>
  <si>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</si>
  <si>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</si>
  <si>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</si>
  <si>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</si>
  <si>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</si>
  <si>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</si>
  <si>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</si>
  <si>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</si>
  <si>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</si>
  <si>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</si>
  <si>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</si>
  <si>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</si>
  <si>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</si>
  <si>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</si>
  <si>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</si>
  <si>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</si>
  <si>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</si>
  <si>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</si>
  <si>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</si>
  <si>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</si>
  <si>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</si>
  <si>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</si>
  <si>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</si>
  <si>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</si>
  <si>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</si>
  <si>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</si>
  <si>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</si>
  <si>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</si>
  <si>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</si>
  <si>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</si>
  <si>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</si>
  <si>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</si>
  <si>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</si>
  <si>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</si>
  <si>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</si>
  <si>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</si>
  <si>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</si>
  <si>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</si>
  <si>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</si>
  <si>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</si>
  <si>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</si>
  <si>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</si>
  <si>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</si>
  <si>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</si>
  <si>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</si>
  <si>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</si>
  <si>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</si>
  <si>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</si>
  <si>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</si>
  <si>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</si>
  <si>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</si>
  <si>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</si>
  <si>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</si>
  <si>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</si>
  <si>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</si>
  <si>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</si>
  <si>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</si>
  <si>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</si>
  <si>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</si>
  <si>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</si>
  <si>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</si>
  <si>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</si>
  <si>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</si>
  <si>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</si>
  <si>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</si>
  <si>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</si>
  <si>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</si>
  <si>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</si>
  <si>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</si>
  <si>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</si>
  <si>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</si>
  <si>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</si>
  <si>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</si>
  <si>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</si>
  <si>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</si>
  <si>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</si>
  <si>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</si>
  <si>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</si>
  <si>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</si>
  <si>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</si>
  <si>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</si>
  <si>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</si>
  <si>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</si>
  <si>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</si>
  <si>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</si>
  <si>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</si>
  <si>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</si>
  <si>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</si>
  <si>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</si>
  <si>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</si>
  <si>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</si>
  <si>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</si>
  <si>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</si>
  <si>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</si>
  <si>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</si>
  <si>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</si>
  <si>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</si>
  <si>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</si>
  <si>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</si>
  <si>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</si>
  <si>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</si>
  <si>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</si>
  <si>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</si>
  <si>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</si>
  <si>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</si>
  <si>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</si>
  <si>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</si>
  <si>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</si>
  <si>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</si>
  <si>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</si>
  <si>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</si>
  <si>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</si>
  <si>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</si>
  <si>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</si>
  <si>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</si>
  <si>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</si>
  <si>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</si>
  <si>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</si>
  <si>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</si>
  <si>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</si>
  <si>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</si>
  <si>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</si>
  <si>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</si>
  <si>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</si>
  <si>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</si>
  <si>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</si>
  <si>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</si>
  <si>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</si>
  <si>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</si>
  <si>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</si>
  <si>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</si>
  <si>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</si>
  <si>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</si>
  <si>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</si>
  <si>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</si>
  <si>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</si>
  <si>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</si>
  <si>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</si>
  <si>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</si>
  <si>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</si>
  <si>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</si>
  <si>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</si>
  <si>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</si>
  <si>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</si>
  <si>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</si>
  <si>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</si>
  <si>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</si>
  <si>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</si>
  <si>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</si>
  <si>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</si>
  <si>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</si>
  <si>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</si>
  <si>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</si>
  <si>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</si>
  <si>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</si>
  <si>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</si>
  <si>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</si>
  <si>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</si>
  <si>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</si>
  <si>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</si>
  <si>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</si>
  <si>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</si>
  <si>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</si>
  <si>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</si>
  <si>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</si>
  <si>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</si>
  <si>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</si>
  <si>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</si>
  <si>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</si>
  <si>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</si>
  <si>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</si>
  <si>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</si>
  <si>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</si>
  <si>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</si>
  <si>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</si>
  <si>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</si>
  <si>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</si>
  <si>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</si>
  <si>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</si>
  <si>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</si>
  <si>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</si>
  <si>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</si>
  <si>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</si>
  <si>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</si>
  <si>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</si>
  <si>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</si>
  <si>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</si>
  <si>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</si>
  <si>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</si>
  <si>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</si>
  <si>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</si>
  <si>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</si>
  <si>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</si>
  <si>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</si>
  <si>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</si>
  <si>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</si>
  <si>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</si>
  <si>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</si>
  <si>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</si>
  <si>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</si>
  <si>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</si>
  <si>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</si>
  <si>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</si>
  <si>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</si>
  <si>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</si>
  <si>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</si>
  <si>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</si>
  <si>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</si>
  <si>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</si>
  <si>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</si>
  <si>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</si>
  <si>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</si>
  <si>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</si>
  <si>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</si>
  <si>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</si>
  <si>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</si>
  <si>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</si>
  <si>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</si>
  <si>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</si>
  <si>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</si>
  <si>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</si>
  <si>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</si>
  <si>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</si>
  <si>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</si>
  <si>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</si>
  <si>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</si>
  <si>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</si>
  <si>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</si>
  <si>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</si>
  <si>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</si>
  <si>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</si>
  <si>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</si>
  <si>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</si>
  <si>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</si>
  <si>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</si>
  <si>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</si>
  <si>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</si>
  <si>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</si>
  <si>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</si>
  <si>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</si>
  <si>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</si>
  <si>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</si>
  <si>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</si>
  <si>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</si>
  <si>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</si>
  <si>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</si>
  <si>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</si>
  <si>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</si>
  <si>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</si>
  <si>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</si>
  <si>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</si>
  <si>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</si>
  <si>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</si>
  <si>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</si>
  <si>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</si>
  <si>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</si>
  <si>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</si>
  <si>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</si>
  <si>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</si>
  <si>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</si>
  <si>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</si>
  <si>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</si>
  <si>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</si>
  <si>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</si>
  <si>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</si>
  <si>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</si>
  <si>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</si>
  <si>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</si>
  <si>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</si>
  <si>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</si>
  <si>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</si>
  <si>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</si>
  <si>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</si>
  <si>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</si>
  <si>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</si>
  <si>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</si>
  <si>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</si>
  <si>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</si>
  <si>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</si>
  <si>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</si>
  <si>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</si>
  <si>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</si>
  <si>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</si>
  <si>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</si>
  <si>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</si>
  <si>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</si>
  <si>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</si>
  <si>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</si>
  <si>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</si>
  <si>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</si>
  <si>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</si>
  <si>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</si>
  <si>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</si>
  <si>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</si>
  <si>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</si>
  <si>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</si>
  <si>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</si>
  <si>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</si>
  <si>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</si>
  <si>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</si>
  <si>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</si>
  <si>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</si>
  <si>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</si>
  <si>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</si>
  <si>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</si>
  <si>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</si>
  <si>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</si>
  <si>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</si>
  <si>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</si>
  <si>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</si>
  <si>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</si>
  <si>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</si>
  <si>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</si>
  <si>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</si>
  <si>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</si>
  <si>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</si>
  <si>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</si>
  <si>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</si>
  <si>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</si>
  <si>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</si>
  <si>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</si>
  <si>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</si>
  <si>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</si>
  <si>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</si>
  <si>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</si>
  <si>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</si>
  <si>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</si>
  <si>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</si>
  <si>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</si>
  <si>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</si>
  <si>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</si>
  <si>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</si>
  <si>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</si>
  <si>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</si>
  <si>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</si>
  <si>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</si>
  <si>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</si>
  <si>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</si>
  <si>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</si>
  <si>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</si>
  <si>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</si>
  <si>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</si>
  <si>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</si>
  <si>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</si>
  <si>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</si>
  <si>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</si>
  <si>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</si>
  <si>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</si>
  <si>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</si>
  <si>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</si>
  <si>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</si>
  <si>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</si>
  <si>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</si>
  <si>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</si>
  <si>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</si>
  <si>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</si>
  <si>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</si>
  <si>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</si>
  <si>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</si>
  <si>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</si>
  <si>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</si>
  <si>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</si>
  <si>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</si>
  <si>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</si>
  <si>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</si>
  <si>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</si>
  <si>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</si>
  <si>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</si>
  <si>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</si>
  <si>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</si>
  <si>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</si>
  <si>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</si>
  <si>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</si>
  <si>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</si>
  <si>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</si>
  <si>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</si>
  <si>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</si>
  <si>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</si>
  <si>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</si>
  <si>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</si>
  <si>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</si>
  <si>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</si>
  <si>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</si>
  <si>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</si>
  <si>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</si>
  <si>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</si>
  <si>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</si>
  <si>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</si>
  <si>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</si>
  <si>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</si>
  <si>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</si>
  <si>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</si>
  <si>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</si>
  <si>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</si>
  <si>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</si>
  <si>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</si>
  <si>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</si>
  <si>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</si>
  <si>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</si>
  <si>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</si>
  <si>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</si>
  <si>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</si>
  <si>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</si>
  <si>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</si>
  <si>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</si>
  <si>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</si>
  <si>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</si>
  <si>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</si>
  <si>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</si>
  <si>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</si>
  <si>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</si>
  <si>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</si>
  <si>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</si>
  <si>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</si>
  <si>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</si>
  <si>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</si>
  <si>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</si>
  <si>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</si>
  <si>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</si>
  <si>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</si>
  <si>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</si>
  <si>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</si>
  <si>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</si>
  <si>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</si>
  <si>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</si>
  <si>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</si>
  <si>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</si>
  <si>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</si>
  <si>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</si>
  <si>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</si>
  <si>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</si>
  <si>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</si>
  <si>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</si>
  <si>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</si>
  <si>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</si>
  <si>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</si>
  <si>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</si>
  <si>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</si>
  <si>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</si>
  <si>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</si>
  <si>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</si>
  <si>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</si>
  <si>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</si>
  <si>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</si>
  <si>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</si>
  <si>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</si>
  <si>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</si>
  <si>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</si>
  <si>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</si>
  <si>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</si>
  <si>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</si>
  <si>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</si>
  <si>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</si>
  <si>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</si>
  <si>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</si>
  <si>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</si>
  <si>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</si>
  <si>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</si>
  <si>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</si>
  <si>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</si>
  <si>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</si>
  <si>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</si>
  <si>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</si>
  <si>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</si>
  <si>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</si>
  <si>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</si>
  <si>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</si>
  <si>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</si>
  <si>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</si>
  <si>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</si>
  <si>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</si>
  <si>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</si>
  <si>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</si>
  <si>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</si>
  <si>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</si>
  <si>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</si>
  <si>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</si>
  <si>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</si>
  <si>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</si>
  <si>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</si>
  <si>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</si>
  <si>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</si>
  <si>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</si>
  <si>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</si>
  <si>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</si>
  <si>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</si>
  <si>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</si>
  <si>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</si>
  <si>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</si>
  <si>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</si>
  <si>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</si>
  <si>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</si>
  <si>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</si>
  <si>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</si>
  <si>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</si>
  <si>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</si>
  <si>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</si>
  <si>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</si>
  <si>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</si>
  <si>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</si>
  <si>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</si>
  <si>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</si>
  <si>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</si>
  <si>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</si>
  <si>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</si>
  <si>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</si>
  <si>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</si>
  <si>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</si>
  <si>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</si>
  <si>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</si>
  <si>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</si>
  <si>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</si>
  <si>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</si>
  <si>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</si>
  <si>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</si>
  <si>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</si>
  <si>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</si>
  <si>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</si>
  <si>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</si>
  <si>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</si>
  <si>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</si>
  <si>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</si>
  <si>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</si>
  <si>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</si>
  <si>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</si>
  <si>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</si>
  <si>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</si>
  <si>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</si>
  <si>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</si>
  <si>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</si>
  <si>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</si>
  <si>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</si>
  <si>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</si>
  <si>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</si>
  <si>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</si>
  <si>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</si>
  <si>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</si>
  <si>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</si>
  <si>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</si>
  <si>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</si>
  <si>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</si>
  <si>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</si>
  <si>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</si>
  <si>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</si>
  <si>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</si>
  <si>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</si>
  <si>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</si>
  <si>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</si>
  <si>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</si>
  <si>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</si>
  <si>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</si>
  <si>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</si>
  <si>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</si>
  <si>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</si>
  <si>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</si>
  <si>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</si>
  <si>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</si>
  <si>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</si>
  <si>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</si>
  <si>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</si>
  <si>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</si>
  <si>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</si>
  <si>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</si>
  <si>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</si>
  <si>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</si>
  <si>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</si>
  <si>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</si>
  <si>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</si>
  <si>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</si>
  <si>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</si>
  <si>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</si>
  <si>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</si>
  <si>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</si>
  <si>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</si>
  <si>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</si>
  <si>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</si>
  <si>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</si>
  <si>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</si>
  <si>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</si>
  <si>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</si>
  <si>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</si>
  <si>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</si>
  <si>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</si>
  <si>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</si>
  <si>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</si>
  <si>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</si>
  <si>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</si>
  <si>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</si>
  <si>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</si>
  <si>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</si>
  <si>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</si>
  <si>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</si>
  <si>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</si>
  <si>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</si>
  <si>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</si>
  <si>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</si>
  <si>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</si>
  <si>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</si>
  <si>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</si>
  <si>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</si>
  <si>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</si>
  <si>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</si>
  <si>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</si>
  <si>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</si>
  <si>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</si>
  <si>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</si>
  <si>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</si>
  <si>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</si>
  <si>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</si>
  <si>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</si>
  <si>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</si>
  <si>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</si>
  <si>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</si>
  <si>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</si>
  <si>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</si>
  <si>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</si>
  <si>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</si>
  <si>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</si>
  <si>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</si>
  <si>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</si>
  <si>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</si>
  <si>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</si>
  <si>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</si>
  <si>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</si>
  <si>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</si>
  <si>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</si>
  <si>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</si>
  <si>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</si>
  <si>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</si>
  <si>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</si>
  <si>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</si>
  <si>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</si>
  <si>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</si>
  <si>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</si>
  <si>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</si>
  <si>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</si>
  <si>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</si>
  <si>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</si>
  <si>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</si>
  <si>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</si>
  <si>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</si>
  <si>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</si>
  <si>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</si>
  <si>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</si>
  <si>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</si>
  <si>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</si>
  <si>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</si>
  <si>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</si>
  <si>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</si>
  <si>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</si>
  <si>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</si>
  <si>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</si>
  <si>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</si>
  <si>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</si>
  <si>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</si>
  <si>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</si>
  <si>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</si>
  <si>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</si>
  <si>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</si>
  <si>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</si>
  <si>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</si>
  <si>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</si>
  <si>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</si>
  <si>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</si>
  <si>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</si>
  <si>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</si>
  <si>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</si>
  <si>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</si>
  <si>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</si>
  <si>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</si>
  <si>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</si>
  <si>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</si>
  <si>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</si>
  <si>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</si>
  <si>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</si>
  <si>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</si>
  <si>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</si>
  <si>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</si>
  <si>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</si>
  <si>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</si>
  <si>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</si>
  <si>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</si>
  <si>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</si>
  <si>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</si>
  <si>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</si>
  <si>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</si>
  <si>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</si>
  <si>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</si>
  <si>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</si>
  <si>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</si>
  <si>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</si>
  <si>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</si>
  <si>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</si>
  <si>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</si>
  <si>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</si>
  <si>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</si>
  <si>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</si>
  <si>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</si>
  <si>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</si>
  <si>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</si>
  <si>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</si>
  <si>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</si>
  <si>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</si>
  <si>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</si>
  <si>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</si>
  <si>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</si>
  <si>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</si>
  <si>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</si>
  <si>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</si>
  <si>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</si>
  <si>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</si>
  <si>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</si>
  <si>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</si>
  <si>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</si>
  <si>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</si>
  <si>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</si>
  <si>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</si>
  <si>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</si>
  <si>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</si>
  <si>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</si>
  <si>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</si>
  <si>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</si>
  <si>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</si>
  <si>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</si>
  <si>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</si>
  <si>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</si>
  <si>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</si>
  <si>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</si>
  <si>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</si>
  <si>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</si>
  <si>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</si>
  <si>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</si>
  <si>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</si>
  <si>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</si>
  <si>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</si>
  <si>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</si>
  <si>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</si>
  <si>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</si>
  <si>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</si>
  <si>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</si>
  <si>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</si>
  <si>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</si>
  <si>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</si>
  <si>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</si>
  <si>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</si>
  <si>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</si>
  <si>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</si>
  <si>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</si>
  <si>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</si>
  <si>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</si>
  <si>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</si>
  <si>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</si>
  <si>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</si>
  <si>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</si>
  <si>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</si>
  <si>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</si>
  <si>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</si>
  <si>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</si>
  <si>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</si>
  <si>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</si>
  <si>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</si>
  <si>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</si>
  <si>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</si>
  <si>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</si>
  <si>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</si>
  <si>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</si>
  <si>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</si>
  <si>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</si>
  <si>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</si>
  <si>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</si>
  <si>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</si>
  <si>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</si>
  <si>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</si>
  <si>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</si>
  <si>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</si>
  <si>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</si>
  <si>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</si>
  <si>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</si>
  <si>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</si>
  <si>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</si>
  <si>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</si>
  <si>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</si>
  <si>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</si>
  <si>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</si>
  <si>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</si>
  <si>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</si>
  <si>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</si>
  <si>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</si>
  <si>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</si>
  <si>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</si>
  <si>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</si>
  <si>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</si>
  <si>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</si>
  <si>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</si>
  <si>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</si>
  <si>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</si>
  <si>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</si>
  <si>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</si>
  <si>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</si>
  <si>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</si>
  <si>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</si>
  <si>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</si>
  <si>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</si>
  <si>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</si>
  <si>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</si>
  <si>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</si>
  <si>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</si>
  <si>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</si>
  <si>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</si>
  <si>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</si>
  <si>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</si>
  <si>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</si>
  <si>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</si>
  <si>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</si>
  <si>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</si>
  <si>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</si>
  <si>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</si>
  <si>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</si>
  <si>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</si>
  <si>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</si>
  <si>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</si>
  <si>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</si>
  <si>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</si>
  <si>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</si>
  <si>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</si>
  <si>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</si>
  <si>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</si>
  <si>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</si>
  <si>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</si>
  <si>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</si>
  <si>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</si>
  <si>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</si>
  <si>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</si>
  <si>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</si>
  <si>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</si>
  <si>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</si>
  <si>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</si>
  <si>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</si>
  <si>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</si>
  <si>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</si>
  <si>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</si>
  <si>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</si>
  <si>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</si>
  <si>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</si>
  <si>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</si>
  <si>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</si>
  <si>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</si>
  <si>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</si>
  <si>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</si>
  <si>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</si>
  <si>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</si>
  <si>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</si>
  <si>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</si>
  <si>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</si>
  <si>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</si>
  <si>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</si>
  <si>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</si>
  <si>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</si>
  <si>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</si>
  <si>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</si>
  <si>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</si>
  <si>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</si>
  <si>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</si>
  <si>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</si>
  <si>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</si>
  <si>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</si>
  <si>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</si>
  <si>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</si>
  <si>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</si>
  <si>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</si>
  <si>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</si>
  <si>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</si>
  <si>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</si>
  <si>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</si>
  <si>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</si>
  <si>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</si>
  <si>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</si>
  <si>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</si>
  <si>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</si>
  <si>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</si>
  <si>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</si>
  <si>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</si>
  <si>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</si>
  <si>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</si>
  <si>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</si>
  <si>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</si>
  <si>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</si>
  <si>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</si>
  <si>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</si>
  <si>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</si>
  <si>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</si>
  <si>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</si>
  <si>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</si>
  <si>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</si>
  <si>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</si>
  <si>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</si>
  <si>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</si>
  <si>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</si>
  <si>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</si>
  <si>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</si>
  <si>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</si>
  <si>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</si>
  <si>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</si>
  <si>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</si>
  <si>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</si>
  <si>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</si>
  <si>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</si>
  <si>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</si>
  <si>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</si>
  <si>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</si>
  <si>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</si>
  <si>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</si>
  <si>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</si>
  <si>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</si>
  <si>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</si>
  <si>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</si>
  <si>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</si>
  <si>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</si>
  <si>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</si>
  <si>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</si>
  <si>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</si>
  <si>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</si>
  <si>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</si>
  <si>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</si>
  <si>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</si>
  <si>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</si>
  <si>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</si>
  <si>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</si>
  <si>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</si>
  <si>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</si>
  <si>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</si>
  <si>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</si>
  <si>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</si>
  <si>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</si>
  <si>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</si>
  <si>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</si>
  <si>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</si>
  <si>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</si>
  <si>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</si>
  <si>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</si>
  <si>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</si>
  <si>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</si>
  <si>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</si>
  <si>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</si>
  <si>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</si>
  <si>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</si>
  <si>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</si>
  <si>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</si>
  <si>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</si>
  <si>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</si>
  <si>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</si>
  <si>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</si>
  <si>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</si>
  <si>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</si>
  <si>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</si>
  <si>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</si>
  <si>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</si>
  <si>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</si>
  <si>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</si>
  <si>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</si>
  <si>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</si>
  <si>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</si>
  <si>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</si>
  <si>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</si>
  <si>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</si>
  <si>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</si>
  <si>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</si>
  <si>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</si>
  <si>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</si>
  <si>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</si>
  <si>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</si>
  <si>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</si>
  <si>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</si>
  <si>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</si>
  <si>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</si>
  <si>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</si>
  <si>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</si>
  <si>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</si>
  <si>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</si>
  <si>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</si>
  <si>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</si>
  <si>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</si>
  <si>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</si>
  <si>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</si>
  <si>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</si>
  <si>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</si>
  <si>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</si>
  <si>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</si>
  <si>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</si>
  <si>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</si>
  <si>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</si>
  <si>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</si>
  <si>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</si>
  <si>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</si>
  <si>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</si>
  <si>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</si>
  <si>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</si>
  <si>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</si>
  <si>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</si>
  <si>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</si>
  <si>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</si>
  <si>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</si>
  <si>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</si>
  <si>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</si>
  <si>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</si>
  <si>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</si>
  <si>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</si>
  <si>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</si>
  <si>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</si>
  <si>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</si>
  <si>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</si>
  <si>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</si>
  <si>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</si>
  <si>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</si>
  <si>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</si>
  <si>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</si>
  <si>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</si>
  <si>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</si>
  <si>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</si>
  <si>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</si>
  <si>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</si>
  <si>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</si>
  <si>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</si>
  <si>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</si>
  <si>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</si>
  <si>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</si>
  <si>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</si>
  <si>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</si>
  <si>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</si>
  <si>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</si>
  <si>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</si>
  <si>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</si>
  <si>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</si>
  <si>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</si>
  <si>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</si>
  <si>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</si>
  <si>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</si>
  <si>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</si>
  <si>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</si>
  <si>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</si>
  <si>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</si>
  <si>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</si>
  <si>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</si>
  <si>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</si>
  <si>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</si>
  <si>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</si>
  <si>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</si>
  <si>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</si>
  <si>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</si>
  <si>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</si>
  <si>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</si>
  <si>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</si>
  <si>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</si>
  <si>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</si>
  <si>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</si>
  <si>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</si>
  <si>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</si>
  <si>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</si>
  <si>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</si>
  <si>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</si>
  <si>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</si>
  <si>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</si>
  <si>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</si>
  <si>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</si>
  <si>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</si>
  <si>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</si>
  <si>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</si>
  <si>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</si>
  <si>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</si>
  <si>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</si>
  <si>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</si>
  <si>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</si>
  <si>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</si>
  <si>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</si>
  <si>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</si>
  <si>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</si>
  <si>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</si>
  <si>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</si>
  <si>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</si>
  <si>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</si>
  <si>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</si>
  <si>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</si>
  <si>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</si>
  <si>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</si>
  <si>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</si>
  <si>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</si>
  <si>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</si>
  <si>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</si>
  <si>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</si>
  <si>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</si>
  <si>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</si>
  <si>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</si>
  <si>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</si>
  <si>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</si>
  <si>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</si>
  <si>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</si>
  <si>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</si>
  <si>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</si>
  <si>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</si>
  <si>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</si>
  <si>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</si>
  <si>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</si>
  <si>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</si>
  <si>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</si>
  <si>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</si>
  <si>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</si>
  <si>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</si>
  <si>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</si>
  <si>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</si>
  <si>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</si>
  <si>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</si>
  <si>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</si>
  <si>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</si>
  <si>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</si>
  <si>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</si>
  <si>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</si>
  <si>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</si>
  <si>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</si>
  <si>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</si>
  <si>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</si>
  <si>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</si>
  <si>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</si>
  <si>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</si>
  <si>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</si>
  <si>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</si>
  <si>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</si>
  <si>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</si>
  <si>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</si>
  <si>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</si>
  <si>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</si>
  <si>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</si>
  <si>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</si>
  <si>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</si>
  <si>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</si>
  <si>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</si>
  <si>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</si>
  <si>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</si>
  <si>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</si>
  <si>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</si>
  <si>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</si>
  <si>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</si>
  <si>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</si>
  <si>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</si>
  <si>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</si>
  <si>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</si>
  <si>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</si>
  <si>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</si>
  <si>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</si>
  <si>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</si>
  <si>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</si>
  <si>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</si>
  <si>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</si>
  <si>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</si>
  <si>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</si>
  <si>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</si>
  <si>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</si>
  <si>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</si>
  <si>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</si>
  <si>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</si>
  <si>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</si>
  <si>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</si>
  <si>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</si>
  <si>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</si>
  <si>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</si>
  <si>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</si>
  <si>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</si>
  <si>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</si>
  <si>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</si>
  <si>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</si>
  <si>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</si>
  <si>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</si>
  <si>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</si>
  <si>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</si>
  <si>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</si>
  <si>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</si>
  <si>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</si>
  <si>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</si>
  <si>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</si>
  <si>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</si>
  <si>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</si>
  <si>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</si>
  <si>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</si>
  <si>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</si>
  <si>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</si>
  <si>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</si>
  <si>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</si>
  <si>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</si>
  <si>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</si>
  <si>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</si>
  <si>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</si>
  <si>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</si>
  <si>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</si>
  <si>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</si>
  <si>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</si>
  <si>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</si>
  <si>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</si>
  <si>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</si>
  <si>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</si>
  <si>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</si>
  <si>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</si>
  <si>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</si>
  <si>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</si>
  <si>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</si>
  <si>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</si>
  <si>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</si>
  <si>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</si>
  <si>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</si>
  <si>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</si>
  <si>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</si>
  <si>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</si>
  <si>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</si>
  <si>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</si>
  <si>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</si>
  <si>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</si>
  <si>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</si>
  <si>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</si>
  <si>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</si>
  <si>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</si>
  <si>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</si>
  <si>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</si>
  <si>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</si>
  <si>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</si>
  <si>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</si>
  <si>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</si>
  <si>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</si>
  <si>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</si>
  <si>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</si>
  <si>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</si>
  <si>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</si>
  <si>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</si>
  <si>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</si>
  <si>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</si>
  <si>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</si>
  <si>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</si>
  <si>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</si>
  <si>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</si>
  <si>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</si>
  <si>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</si>
  <si>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</si>
  <si>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</si>
  <si>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</si>
  <si>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</si>
  <si>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</si>
  <si>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</si>
  <si>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</si>
  <si>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</si>
  <si>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</si>
  <si>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</si>
  <si>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</si>
  <si>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</si>
  <si>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</si>
  <si>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</si>
  <si>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</si>
  <si>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</si>
  <si>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</si>
  <si>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</si>
  <si>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</si>
  <si>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</si>
  <si>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</si>
  <si>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</si>
  <si>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</si>
  <si>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</si>
  <si>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</si>
  <si>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</si>
  <si>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</si>
  <si>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</si>
  <si>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</si>
  <si>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</si>
  <si>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</si>
  <si>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</si>
  <si>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</si>
  <si>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</si>
  <si>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</si>
  <si>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</si>
  <si>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</si>
  <si>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</si>
  <si>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</si>
  <si>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</si>
  <si>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</si>
  <si>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</si>
  <si>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</si>
  <si>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</si>
  <si>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</si>
  <si>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</si>
  <si>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</si>
  <si>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</si>
  <si>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</si>
  <si>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</si>
  <si>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</si>
  <si>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</si>
  <si>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</si>
  <si>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</si>
  <si>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</si>
  <si>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</si>
  <si>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</si>
  <si>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</si>
  <si>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</si>
  <si>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</si>
  <si>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</si>
  <si>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</si>
  <si>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</si>
  <si>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</si>
  <si>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</si>
  <si>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</si>
  <si>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</si>
  <si>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</si>
  <si>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</si>
  <si>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</si>
  <si>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</si>
  <si>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</si>
  <si>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</si>
  <si>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</si>
  <si>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</si>
  <si>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</si>
  <si>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</si>
  <si>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</si>
  <si>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</si>
  <si>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</si>
  <si>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</si>
  <si>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</si>
  <si>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</si>
  <si>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</si>
  <si>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</si>
  <si>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</si>
  <si>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</si>
  <si>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</si>
  <si>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</si>
  <si>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</si>
  <si>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</si>
  <si>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</si>
  <si>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</si>
  <si>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</si>
  <si>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</si>
  <si>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</si>
  <si>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</si>
  <si>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</si>
  <si>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</si>
  <si>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</si>
  <si>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</si>
  <si>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</si>
  <si>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</si>
  <si>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</si>
  <si>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</si>
  <si>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</si>
  <si>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</si>
  <si>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</si>
  <si>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</si>
  <si>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</si>
  <si>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</si>
  <si>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</si>
  <si>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</si>
  <si>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</si>
  <si>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</si>
  <si>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</si>
  <si>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</si>
  <si>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</si>
  <si>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</si>
  <si>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</si>
  <si>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</si>
  <si>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</si>
  <si>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</si>
  <si>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</si>
  <si>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</si>
  <si>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</si>
  <si>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</si>
  <si>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</si>
  <si>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</si>
  <si>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</si>
  <si>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</si>
  <si>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</si>
  <si>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</si>
  <si>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</si>
  <si>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</si>
  <si>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</si>
  <si>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</si>
  <si>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</si>
  <si>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</si>
  <si>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</si>
  <si>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</si>
  <si>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</si>
  <si>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</si>
  <si>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</si>
  <si>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</si>
  <si>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</si>
  <si>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</si>
  <si>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</si>
  <si>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</si>
  <si>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</si>
  <si>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</si>
  <si>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</si>
  <si>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</si>
  <si>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</si>
  <si>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</si>
  <si>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</si>
  <si>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</si>
  <si>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</si>
  <si>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</si>
  <si>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</si>
  <si>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</si>
  <si>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</si>
  <si>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</si>
  <si>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</si>
  <si>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</si>
  <si>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</si>
  <si>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</si>
  <si>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</si>
  <si>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</si>
  <si>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</si>
  <si>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</si>
  <si>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</si>
  <si>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</si>
  <si>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</si>
  <si>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</si>
  <si>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</si>
  <si>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</si>
  <si>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</si>
  <si>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</si>
  <si>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</si>
  <si>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</si>
  <si>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</si>
  <si>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</si>
  <si>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</si>
  <si>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</si>
  <si>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</si>
  <si>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</si>
  <si>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</si>
  <si>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</si>
  <si>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</si>
  <si>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</si>
  <si>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</si>
  <si>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</si>
  <si>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</si>
  <si>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</si>
  <si>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</si>
  <si>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</si>
  <si>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</si>
  <si>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</si>
  <si>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</si>
  <si>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</si>
  <si>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</si>
  <si>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</si>
  <si>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</si>
  <si>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</si>
  <si>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</si>
  <si>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</si>
  <si>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</si>
  <si>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</si>
  <si>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</si>
  <si>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</si>
  <si>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</si>
  <si>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</si>
  <si>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</si>
  <si>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</si>
  <si>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</si>
  <si>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</si>
  <si>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</si>
  <si>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</si>
  <si>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</si>
  <si>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</si>
  <si>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</si>
  <si>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</si>
  <si>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</si>
  <si>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</si>
  <si>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</si>
  <si>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</si>
  <si>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</si>
  <si>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</si>
  <si>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</si>
  <si>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</si>
  <si>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</si>
  <si>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</si>
  <si>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</si>
  <si>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</si>
  <si>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</si>
  <si>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</si>
  <si>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</si>
  <si>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</si>
  <si>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</si>
  <si>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</si>
  <si>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</si>
  <si>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</si>
  <si>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</si>
  <si>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</si>
  <si>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</si>
  <si>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</si>
  <si>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</si>
  <si>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</si>
  <si>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</si>
  <si>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</si>
  <si>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</si>
  <si>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</si>
  <si>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</si>
  <si>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</si>
  <si>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</si>
  <si>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</si>
  <si>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</si>
  <si>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</si>
  <si>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</si>
  <si>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</si>
  <si>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</si>
  <si>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</si>
  <si>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</si>
  <si>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</si>
  <si>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</si>
  <si>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</si>
  <si>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</si>
  <si>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</si>
  <si>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</si>
  <si>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</si>
  <si>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</si>
  <si>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</si>
  <si>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</si>
  <si>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</si>
  <si>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</si>
  <si>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</si>
  <si>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</si>
  <si>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</si>
  <si>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</si>
  <si>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</si>
  <si>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</si>
  <si>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</si>
  <si>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</si>
  <si>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</si>
  <si>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</si>
  <si>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</si>
  <si>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</si>
  <si>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</si>
  <si>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</si>
  <si>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</si>
  <si>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</si>
  <si>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</si>
  <si>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</si>
  <si>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</si>
  <si>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</si>
  <si>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</si>
  <si>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</si>
  <si>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</si>
  <si>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</si>
  <si>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</si>
  <si>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</si>
  <si>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</si>
  <si>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</si>
  <si>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</si>
  <si>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</si>
  <si>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</si>
  <si>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</si>
  <si>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</si>
  <si>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</si>
  <si>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</si>
  <si>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</si>
  <si>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</si>
  <si>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</si>
  <si>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</si>
  <si>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</si>
  <si>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</si>
  <si>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</si>
  <si>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</si>
  <si>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</si>
  <si>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</si>
  <si>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</si>
  <si>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</si>
  <si>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</si>
  <si>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</si>
  <si>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</si>
  <si>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</si>
  <si>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</si>
  <si>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</si>
  <si>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</si>
  <si>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</si>
  <si>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</si>
  <si>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</si>
  <si>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</si>
  <si>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</si>
  <si>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</si>
  <si>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</si>
  <si>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</si>
  <si>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</si>
  <si>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</si>
  <si>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</si>
  <si>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</si>
  <si>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</si>
  <si>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</si>
  <si>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</si>
  <si>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</si>
  <si>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</si>
  <si>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</si>
  <si>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</si>
  <si>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</si>
  <si>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</si>
  <si>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</si>
  <si>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</si>
  <si>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</si>
  <si>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</si>
  <si>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</si>
  <si>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</si>
  <si>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</si>
  <si>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</si>
  <si>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</si>
  <si>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</si>
  <si>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</si>
  <si>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</si>
  <si>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</si>
  <si>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</si>
  <si>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</si>
  <si>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</si>
  <si>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</si>
  <si>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</si>
  <si>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</si>
  <si>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</si>
  <si>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</si>
  <si>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</si>
  <si>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</si>
  <si>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</si>
  <si>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</si>
  <si>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</si>
  <si>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</si>
  <si>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</si>
  <si>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</si>
  <si>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</si>
  <si>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</si>
  <si>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</si>
  <si>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</si>
  <si>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</si>
  <si>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</si>
  <si>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</si>
  <si>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</si>
  <si>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</si>
  <si>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</si>
  <si>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</si>
  <si>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</si>
  <si>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</si>
  <si>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</si>
  <si>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</si>
  <si>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</si>
  <si>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</si>
  <si>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</si>
  <si>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</si>
  <si>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</si>
  <si>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</si>
  <si>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</si>
  <si>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</si>
  <si>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</si>
  <si>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</si>
  <si>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</si>
  <si>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</si>
  <si>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</si>
  <si>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</si>
  <si>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</si>
  <si>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</si>
  <si>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</si>
  <si>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</si>
  <si>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</si>
  <si>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</si>
  <si>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</si>
  <si>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</si>
  <si>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</si>
  <si>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</si>
  <si>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</si>
  <si>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</si>
  <si>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</si>
  <si>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</si>
  <si>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</si>
  <si>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</si>
  <si>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</si>
  <si>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</si>
  <si>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</si>
  <si>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</si>
  <si>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</si>
  <si>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</si>
  <si>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</si>
  <si>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</si>
  <si>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</si>
  <si>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</si>
  <si>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</si>
  <si>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</si>
  <si>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</si>
  <si>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</si>
  <si>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</si>
  <si>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</si>
  <si>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</si>
  <si>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</si>
  <si>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</si>
  <si>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</si>
  <si>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</si>
  <si>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</si>
  <si>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</si>
  <si>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</si>
  <si>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</si>
  <si>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</si>
  <si>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</si>
  <si>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</si>
  <si>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</si>
  <si>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</si>
  <si>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</si>
  <si>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</si>
  <si>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</si>
  <si>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</si>
  <si>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</si>
  <si>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</si>
  <si>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</si>
  <si>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</si>
  <si>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</si>
  <si>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</si>
  <si>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</si>
  <si>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</si>
  <si>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</si>
  <si>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</si>
  <si>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</si>
  <si>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</si>
  <si>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</si>
  <si>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</si>
  <si>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</si>
  <si>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</si>
  <si>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</si>
  <si>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</si>
  <si>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</si>
  <si>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</si>
  <si>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</si>
  <si>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</si>
  <si>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</si>
  <si>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</si>
  <si>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</si>
  <si>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</si>
  <si>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</si>
  <si>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</si>
  <si>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</si>
  <si>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</si>
  <si>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</si>
  <si>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</si>
  <si>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</si>
  <si>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</si>
  <si>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</si>
  <si>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</si>
  <si>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</si>
  <si>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</si>
  <si>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</si>
  <si>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</si>
  <si>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</si>
  <si>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</si>
  <si>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</si>
  <si>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</si>
  <si>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</si>
  <si>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</si>
  <si>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</si>
  <si>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</si>
  <si>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</si>
  <si>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</si>
  <si>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</si>
  <si>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</si>
  <si>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</si>
  <si>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</si>
  <si>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</si>
  <si>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</si>
  <si>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</si>
  <si>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</si>
  <si>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</si>
  <si>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</si>
  <si>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</si>
  <si>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</si>
  <si>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</si>
  <si>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</si>
  <si>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</si>
  <si>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</si>
  <si>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</si>
  <si>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</si>
  <si>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</si>
  <si>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</si>
  <si>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</si>
  <si>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</si>
  <si>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</si>
  <si>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</si>
  <si>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</si>
  <si>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</si>
  <si>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</si>
  <si>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</si>
  <si>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</si>
  <si>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</si>
  <si>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</si>
  <si>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</si>
  <si>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</si>
  <si>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</si>
  <si>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</si>
  <si>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</si>
  <si>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</si>
  <si>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</si>
  <si>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</si>
  <si>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</si>
  <si>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</si>
  <si>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</si>
  <si>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</si>
  <si>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</si>
  <si>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</si>
  <si>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</si>
  <si>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</si>
  <si>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</si>
  <si>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</si>
  <si>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</si>
  <si>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</si>
  <si>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</si>
  <si>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</si>
  <si>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</si>
  <si>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</si>
  <si>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</si>
  <si>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</si>
  <si>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</si>
  <si>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</si>
  <si>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</si>
  <si>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</si>
  <si>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</si>
  <si>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</si>
  <si>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</si>
  <si>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</si>
  <si>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</si>
  <si>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</si>
  <si>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</si>
  <si>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</si>
  <si>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</si>
  <si>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</si>
  <si>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</si>
  <si>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</si>
  <si>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</si>
  <si>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</si>
  <si>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</si>
  <si>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</si>
  <si>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</si>
  <si>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</si>
  <si>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</si>
  <si>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</si>
  <si>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</si>
  <si>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</si>
  <si>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</si>
  <si>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</si>
  <si>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</si>
  <si>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</si>
  <si>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</si>
  <si>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</si>
  <si>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</si>
  <si>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</si>
  <si>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</si>
  <si>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</si>
  <si>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</si>
  <si>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</si>
  <si>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</si>
  <si>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</si>
  <si>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</si>
  <si>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</si>
  <si>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</si>
  <si>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</si>
  <si>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</si>
  <si>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</si>
  <si>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</si>
  <si>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</si>
  <si>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</si>
  <si>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</si>
  <si>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</si>
  <si>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</si>
  <si>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</si>
  <si>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</si>
  <si>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</si>
  <si>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</si>
  <si>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</si>
  <si>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</si>
  <si>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</si>
  <si>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</si>
  <si>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</si>
  <si>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</si>
  <si>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</si>
  <si>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</si>
  <si>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</si>
  <si>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</si>
  <si>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</si>
  <si>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</si>
  <si>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</si>
  <si>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</si>
  <si>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</si>
  <si>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</si>
  <si>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</si>
  <si>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</si>
  <si>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</si>
  <si>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</si>
  <si>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</si>
  <si>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</si>
  <si>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</si>
  <si>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</si>
  <si>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</si>
  <si>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</si>
  <si>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</si>
  <si>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</si>
  <si>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</si>
  <si>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</si>
  <si>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</si>
  <si>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</si>
  <si>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</si>
  <si>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</si>
  <si>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</si>
  <si>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</si>
  <si>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</si>
  <si>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</si>
  <si>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</si>
  <si>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</si>
  <si>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</si>
  <si>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</si>
  <si>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</si>
  <si>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</si>
  <si>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</si>
  <si>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</si>
  <si>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</si>
  <si>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</si>
  <si>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</si>
  <si>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</si>
  <si>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</si>
  <si>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</si>
  <si>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</si>
  <si>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</si>
  <si>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</si>
  <si>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</si>
  <si>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</si>
  <si>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</si>
  <si>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</si>
  <si>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</si>
  <si>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</si>
  <si>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</si>
  <si>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</si>
  <si>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</si>
  <si>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</si>
  <si>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</si>
  <si>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</si>
  <si>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</si>
  <si>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</si>
  <si>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</si>
  <si>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</si>
  <si>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</si>
  <si>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</si>
  <si>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</si>
  <si>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</si>
  <si>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</si>
  <si>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</si>
  <si>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</si>
  <si>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</si>
  <si>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</si>
  <si>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</si>
  <si>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</si>
  <si>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</si>
  <si>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</si>
  <si>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</si>
  <si>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</si>
  <si>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</si>
  <si>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</si>
  <si>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</si>
  <si>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</si>
  <si>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</si>
  <si>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</si>
  <si>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</si>
  <si>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</si>
  <si>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</si>
  <si>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</si>
  <si>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</si>
  <si>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</si>
  <si>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</si>
  <si>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</si>
  <si>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</si>
  <si>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</si>
  <si>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</si>
  <si>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</si>
  <si>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</si>
  <si>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</si>
  <si>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</si>
  <si>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</si>
  <si>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</si>
  <si>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</si>
  <si>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</si>
  <si>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</si>
  <si>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</si>
  <si>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</si>
  <si>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</si>
  <si>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</si>
  <si>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</si>
  <si>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</si>
  <si>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</si>
  <si>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</si>
  <si>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</si>
  <si>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</si>
  <si>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</si>
  <si>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</si>
  <si>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</si>
  <si>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</si>
  <si>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</si>
  <si>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</si>
  <si>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</si>
  <si>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</si>
  <si>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</si>
  <si>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</si>
  <si>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</si>
  <si>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</si>
  <si>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</si>
  <si>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</si>
  <si>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</si>
  <si>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</si>
  <si>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</si>
  <si>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</si>
  <si>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</si>
  <si>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</si>
  <si>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</si>
  <si>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</si>
  <si>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</si>
  <si>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</si>
  <si>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</si>
  <si>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</si>
  <si>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</si>
  <si>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</si>
  <si>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</si>
  <si>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</si>
  <si>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</si>
  <si>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</si>
  <si>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</si>
  <si>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</si>
  <si>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</si>
  <si>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</si>
  <si>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</si>
  <si>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</si>
  <si>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</si>
  <si>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</si>
  <si>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</si>
  <si>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</si>
  <si>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</si>
  <si>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</si>
  <si>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</si>
  <si>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</si>
  <si>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</si>
  <si>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</si>
  <si>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</si>
  <si>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</si>
  <si>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</si>
  <si>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</si>
  <si>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</si>
  <si>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</si>
  <si>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</si>
  <si>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</si>
  <si>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</si>
  <si>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</si>
  <si>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</si>
  <si>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</si>
  <si>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</si>
  <si>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</si>
  <si>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</si>
  <si>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</si>
  <si>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</si>
  <si>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</si>
  <si>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</si>
  <si>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</si>
  <si>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</si>
  <si>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</si>
  <si>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</si>
  <si>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</si>
  <si>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</si>
  <si>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</si>
  <si>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</si>
  <si>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</si>
  <si>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</si>
  <si>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</si>
  <si>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</si>
  <si>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</si>
  <si>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</si>
  <si>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</si>
  <si>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</si>
  <si>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</si>
  <si>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</si>
  <si>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</si>
  <si>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</si>
  <si>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</si>
  <si>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</si>
  <si>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</si>
  <si>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</si>
  <si>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</si>
  <si>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</si>
  <si>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</si>
  <si>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</si>
  <si>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</si>
  <si>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</si>
  <si>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</si>
  <si>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</si>
  <si>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</si>
  <si>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</si>
  <si>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</si>
  <si>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</si>
  <si>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</si>
  <si>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</si>
  <si>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</si>
  <si>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</si>
  <si>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</si>
  <si>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</si>
  <si>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</si>
  <si>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</si>
  <si>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</si>
  <si>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</si>
  <si>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</si>
  <si>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</si>
  <si>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</si>
  <si>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</si>
  <si>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</si>
  <si>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</si>
  <si>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</si>
  <si>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</si>
  <si>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</si>
  <si>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</si>
  <si>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</si>
  <si>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</si>
  <si>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</si>
  <si>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</si>
  <si>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</si>
  <si>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</si>
  <si>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</si>
  <si>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</si>
  <si>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</si>
  <si>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</si>
  <si>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</si>
  <si>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</si>
  <si>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</si>
  <si>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</si>
  <si>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</si>
  <si>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</si>
  <si>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</si>
  <si>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</si>
  <si>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</si>
  <si>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</si>
  <si>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</si>
  <si>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</si>
  <si>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</si>
  <si>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</si>
  <si>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</si>
  <si>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</si>
  <si>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</si>
  <si>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</si>
  <si>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</si>
  <si>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</si>
  <si>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</si>
  <si>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</si>
  <si>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</si>
  <si>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</si>
  <si>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</si>
  <si>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</si>
  <si>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</si>
  <si>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</si>
  <si>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</si>
  <si>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</si>
  <si>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</si>
  <si>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</si>
  <si>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</si>
  <si>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</si>
  <si>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</si>
  <si>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</si>
  <si>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</si>
  <si>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</si>
  <si>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</si>
  <si>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</si>
  <si>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</si>
  <si>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</si>
  <si>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</si>
  <si>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</si>
  <si>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</si>
  <si>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</si>
  <si>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</si>
  <si>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</si>
  <si>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</si>
  <si>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</si>
  <si>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</si>
  <si>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</si>
  <si>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</si>
  <si>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</si>
  <si>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</si>
  <si>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</si>
  <si>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</si>
  <si>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</si>
  <si>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</si>
  <si>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</si>
  <si>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</si>
  <si>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</si>
  <si>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</si>
  <si>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</si>
  <si>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</si>
  <si>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</si>
  <si>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</si>
  <si>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</si>
  <si>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</si>
  <si>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</si>
  <si>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</si>
  <si>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</si>
  <si>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</si>
  <si>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</si>
  <si>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</si>
  <si>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</si>
  <si>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</si>
  <si>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</si>
  <si>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</si>
  <si>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</si>
  <si>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</si>
  <si>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</si>
  <si>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</si>
  <si>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</si>
  <si>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</si>
  <si>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</si>
  <si>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</si>
  <si>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</si>
  <si>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</si>
  <si>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</si>
  <si>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</si>
  <si>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</si>
  <si>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</si>
  <si>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</si>
  <si>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</si>
  <si>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</si>
  <si>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</si>
  <si>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</si>
  <si>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</si>
  <si>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</si>
  <si>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</si>
  <si>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</si>
  <si>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</si>
  <si>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</si>
  <si>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</si>
  <si>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</si>
  <si>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</si>
  <si>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</si>
  <si>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</si>
  <si>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</si>
  <si>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</si>
  <si>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</si>
  <si>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</si>
  <si>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</si>
  <si>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</si>
  <si>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</si>
  <si>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</si>
  <si>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</si>
  <si>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</si>
  <si>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</si>
  <si>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</si>
  <si>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</si>
  <si>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</si>
  <si>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</si>
  <si>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</si>
  <si>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</si>
  <si>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</si>
  <si>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</si>
  <si>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</si>
  <si>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</si>
  <si>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</si>
  <si>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</si>
  <si>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</si>
  <si>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</si>
  <si>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</si>
  <si>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</si>
  <si>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</si>
  <si>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</si>
  <si>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</si>
  <si>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</si>
  <si>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</si>
  <si>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</si>
  <si>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</si>
  <si>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</si>
  <si>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</si>
  <si>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</si>
  <si>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</si>
  <si>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</si>
  <si>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</si>
  <si>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</si>
  <si>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</si>
  <si>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</si>
  <si>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</si>
  <si>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</si>
  <si>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</si>
  <si>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</si>
  <si>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</si>
  <si>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</si>
  <si>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</si>
  <si>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</si>
  <si>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</si>
  <si>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</si>
  <si>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</si>
  <si>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</si>
  <si>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</si>
  <si>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</si>
  <si>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</si>
  <si>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</si>
  <si>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</si>
  <si>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</si>
  <si>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</si>
  <si>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</si>
  <si>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</si>
  <si>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</si>
  <si>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</si>
  <si>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</si>
  <si>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</si>
  <si>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</si>
  <si>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</si>
  <si>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</si>
  <si>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</si>
  <si>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</si>
  <si>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</si>
  <si>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</si>
  <si>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</si>
  <si>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</si>
  <si>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</si>
  <si>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</si>
  <si>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</si>
  <si>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</si>
  <si>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</si>
  <si>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</si>
  <si>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</si>
  <si>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</si>
  <si>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</si>
  <si>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</si>
  <si>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</si>
  <si>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</si>
  <si>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</si>
  <si>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</si>
  <si>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</si>
  <si>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</si>
  <si>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</si>
  <si>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</si>
  <si>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</si>
  <si>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</si>
  <si>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</si>
  <si>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</si>
  <si>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</si>
  <si>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</si>
  <si>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</si>
  <si>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</si>
  <si>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</si>
  <si>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</si>
  <si>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</si>
  <si>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</si>
  <si>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</si>
  <si>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</si>
  <si>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</si>
  <si>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</si>
  <si>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</si>
  <si>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</si>
  <si>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</si>
  <si>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</si>
  <si>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</si>
  <si>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</si>
  <si>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</si>
  <si>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</si>
  <si>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</si>
  <si>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</si>
  <si>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</si>
  <si>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</si>
  <si>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</si>
  <si>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</si>
  <si>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</si>
  <si>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</si>
  <si>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</si>
  <si>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</si>
  <si>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</si>
  <si>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</si>
  <si>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</si>
  <si>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</si>
  <si>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</si>
  <si>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</si>
  <si>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</si>
  <si>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</si>
  <si>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</si>
  <si>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</si>
  <si>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</si>
  <si>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</si>
  <si>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</si>
  <si>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</si>
  <si>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</si>
  <si>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</si>
  <si>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</si>
  <si>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</si>
  <si>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</si>
  <si>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</si>
  <si>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</si>
  <si>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</si>
  <si>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</si>
  <si>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</si>
  <si>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</si>
  <si>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</si>
  <si>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</si>
  <si>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</si>
  <si>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</si>
  <si>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</si>
  <si>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</si>
  <si>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</si>
  <si>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</si>
  <si>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</si>
  <si>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</si>
  <si>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</si>
  <si>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</si>
  <si>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</si>
  <si>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</si>
  <si>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</si>
  <si>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</si>
  <si>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</si>
  <si>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</si>
  <si>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</si>
  <si>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</si>
  <si>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</si>
  <si>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</si>
  <si>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</si>
  <si>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</si>
  <si>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</si>
  <si>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</si>
  <si>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</si>
  <si>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</si>
  <si>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</si>
  <si>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</si>
  <si>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</si>
  <si>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</si>
  <si>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</si>
  <si>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</si>
  <si>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</si>
  <si>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</si>
  <si>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</si>
  <si>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</si>
  <si>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</si>
  <si>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</si>
  <si>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</si>
  <si>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</si>
  <si>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</si>
  <si>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</si>
  <si>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</si>
  <si>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</si>
  <si>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</si>
  <si>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</si>
  <si>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</si>
  <si>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</si>
  <si>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</si>
  <si>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</si>
  <si>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</si>
  <si>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</si>
  <si>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</si>
  <si>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</si>
  <si>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</si>
  <si>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</si>
  <si>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</si>
  <si>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</si>
  <si>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</si>
  <si>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</si>
  <si>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</si>
  <si>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</si>
  <si>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</si>
  <si>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</si>
  <si>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</si>
  <si>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</si>
  <si>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</si>
  <si>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</si>
  <si>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</si>
  <si>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</si>
  <si>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</si>
  <si>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</si>
  <si>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</si>
  <si>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</si>
  <si>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</si>
  <si>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</si>
  <si>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</si>
  <si>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</si>
  <si>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</si>
  <si>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</si>
  <si>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</si>
  <si>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</si>
  <si>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</si>
  <si>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</si>
  <si>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</si>
  <si>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</si>
  <si>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</si>
  <si>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</si>
  <si>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</si>
  <si>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</si>
  <si>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</si>
  <si>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</si>
  <si>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</si>
  <si>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</si>
  <si>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</si>
  <si>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</si>
  <si>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</si>
  <si>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</si>
  <si>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</si>
  <si>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</si>
  <si>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</si>
  <si>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</si>
  <si>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</si>
  <si>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</si>
  <si>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</si>
  <si>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</si>
  <si>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</si>
  <si>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</si>
  <si>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</si>
  <si>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</si>
  <si>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</si>
  <si>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</si>
  <si>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</si>
  <si>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</si>
  <si>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</si>
  <si>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</si>
  <si>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</si>
  <si>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</si>
  <si>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</si>
  <si>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</si>
  <si>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</si>
  <si>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</si>
  <si>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</si>
  <si>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</si>
  <si>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</si>
  <si>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</si>
  <si>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</si>
  <si>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</si>
  <si>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</si>
  <si>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</si>
  <si>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</si>
  <si>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</si>
  <si>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</si>
  <si>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</si>
  <si>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</si>
  <si>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</si>
  <si>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</si>
  <si>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</si>
  <si>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</si>
  <si>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</si>
  <si>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</si>
  <si>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</si>
  <si>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</si>
  <si>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</si>
  <si>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</si>
  <si>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</si>
  <si>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</si>
  <si>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</si>
  <si>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</si>
  <si>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</si>
  <si>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</si>
  <si>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</si>
  <si>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</si>
  <si>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</si>
  <si>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</si>
  <si>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</si>
  <si>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</si>
  <si>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</si>
  <si>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</si>
  <si>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</si>
  <si>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</si>
  <si>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</si>
  <si>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</si>
  <si>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</si>
  <si>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</si>
  <si>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</si>
  <si>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</si>
  <si>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</si>
  <si>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</si>
  <si>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</si>
  <si>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</si>
  <si>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</si>
  <si>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</si>
  <si>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</si>
  <si>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</si>
  <si>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</si>
  <si>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</si>
  <si>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</si>
  <si>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</si>
  <si>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</si>
  <si>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</si>
  <si>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</si>
  <si>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</si>
  <si>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</si>
  <si>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</si>
  <si>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</si>
  <si>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</si>
  <si>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</si>
  <si>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</si>
  <si>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</si>
  <si>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</si>
  <si>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</si>
  <si>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</si>
  <si>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</si>
  <si>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</si>
  <si>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</si>
  <si>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</si>
  <si>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</si>
  <si>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</si>
  <si>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</si>
  <si>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</si>
  <si>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</si>
  <si>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</si>
  <si>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</si>
  <si>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</si>
  <si>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</si>
  <si>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</si>
  <si>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</si>
  <si>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</si>
  <si>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</si>
  <si>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</si>
  <si>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</si>
  <si>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</si>
  <si>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</si>
  <si>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</si>
  <si>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</si>
  <si>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</si>
  <si>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</si>
  <si>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</si>
  <si>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</si>
  <si>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</si>
  <si>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</si>
  <si>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</si>
  <si>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</si>
  <si>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</si>
  <si>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</si>
  <si>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</si>
  <si>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</si>
  <si>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</si>
  <si>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</si>
  <si>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</si>
  <si>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</si>
  <si>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</si>
  <si>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</si>
  <si>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</si>
  <si>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</si>
  <si>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</si>
  <si>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</si>
  <si>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</si>
  <si>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</si>
  <si>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</si>
  <si>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</si>
  <si>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</si>
  <si>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</si>
  <si>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</si>
  <si>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</si>
  <si>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</si>
  <si>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</si>
  <si>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</si>
  <si>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</si>
  <si>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</si>
  <si>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</si>
  <si>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</si>
  <si>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</si>
  <si>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</si>
  <si>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</si>
  <si>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</si>
  <si>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</si>
  <si>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</si>
  <si>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</si>
  <si>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</si>
  <si>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</si>
  <si>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</si>
  <si>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</si>
  <si>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</si>
  <si>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</si>
  <si>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</si>
  <si>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</si>
  <si>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</si>
  <si>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</si>
  <si>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</si>
  <si>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</si>
  <si>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</si>
  <si>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</si>
  <si>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</si>
  <si>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</si>
  <si>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</si>
  <si>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</si>
  <si>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</si>
  <si>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</si>
  <si>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</si>
  <si>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</si>
  <si>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</si>
  <si>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</si>
  <si>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</si>
  <si>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</si>
  <si>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</si>
  <si>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</si>
  <si>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</si>
  <si>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</si>
  <si>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</si>
  <si>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</si>
  <si>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</si>
  <si>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</si>
  <si>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</si>
  <si>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</si>
  <si>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</si>
  <si>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</si>
  <si>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</si>
  <si>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</si>
  <si>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</si>
  <si>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</si>
  <si>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</si>
  <si>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</si>
  <si>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</si>
  <si>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</si>
  <si>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</si>
  <si>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</si>
  <si>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</si>
  <si>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</si>
  <si>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</si>
  <si>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</si>
  <si>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</si>
  <si>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</si>
  <si>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</si>
  <si>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</si>
  <si>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</si>
  <si>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</si>
  <si>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</si>
  <si>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</si>
  <si>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</si>
  <si>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</si>
  <si>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</si>
  <si>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</si>
  <si>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</si>
  <si>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</si>
  <si>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</si>
  <si>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</si>
  <si>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</si>
  <si>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</si>
  <si>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</si>
  <si>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</si>
  <si>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</si>
  <si>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</si>
  <si>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</si>
  <si>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</si>
  <si>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</si>
  <si>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</si>
  <si>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</si>
  <si>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</si>
  <si>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</si>
  <si>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</si>
  <si>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</si>
  <si>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</si>
  <si>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</si>
  <si>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</si>
  <si>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</si>
  <si>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</si>
  <si>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</si>
  <si>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</si>
  <si>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</si>
  <si>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</si>
  <si>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</si>
  <si>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</si>
  <si>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</si>
  <si>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</si>
  <si>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</si>
  <si>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</si>
  <si>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</si>
  <si>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</si>
  <si>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</si>
  <si>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</si>
  <si>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</si>
  <si>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</si>
  <si>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</si>
  <si>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</si>
  <si>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</si>
  <si>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</si>
  <si>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</si>
  <si>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</si>
  <si>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</si>
  <si>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</si>
  <si>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</si>
  <si>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</si>
  <si>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</si>
  <si>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</si>
  <si>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</si>
  <si>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</si>
  <si>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</si>
  <si>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</si>
  <si>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</si>
  <si>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</si>
  <si>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</si>
  <si>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</si>
  <si>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</si>
  <si>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</si>
  <si>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</si>
  <si>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</si>
  <si>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</si>
  <si>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</si>
  <si>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</si>
  <si>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</si>
  <si>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</si>
  <si>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</si>
  <si>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</si>
  <si>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</si>
  <si>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</si>
  <si>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</si>
  <si>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</si>
  <si>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</si>
  <si>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</si>
  <si>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</si>
  <si>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</si>
  <si>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</si>
  <si>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</si>
  <si>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</si>
  <si>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</si>
  <si>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</si>
  <si>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</si>
  <si>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</si>
  <si>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</si>
  <si>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</si>
  <si>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</si>
  <si>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</si>
  <si>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</si>
  <si>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</si>
  <si>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</si>
  <si>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</si>
  <si>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</si>
  <si>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</si>
  <si>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</si>
  <si>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</si>
  <si>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</si>
  <si>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</si>
  <si>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</si>
  <si>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</si>
  <si>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</si>
  <si>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</si>
  <si>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</si>
  <si>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</si>
  <si>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</si>
  <si>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</si>
  <si>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</si>
  <si>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</si>
  <si>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</si>
  <si>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</si>
  <si>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</si>
  <si>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</si>
  <si>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</si>
  <si>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</si>
  <si>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</si>
  <si>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</si>
  <si>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</si>
  <si>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</si>
  <si>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</si>
  <si>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</si>
  <si>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</si>
  <si>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</si>
  <si>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</si>
  <si>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</si>
  <si>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</si>
  <si>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</si>
  <si>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</si>
  <si>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</si>
  <si>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</si>
  <si>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</si>
  <si>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</si>
  <si>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</si>
  <si>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</si>
  <si>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</si>
  <si>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</si>
  <si>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</si>
  <si>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</si>
  <si>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</si>
  <si>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</si>
  <si>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</si>
  <si>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</si>
  <si>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</si>
  <si>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</si>
  <si>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</si>
  <si>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</si>
  <si>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</si>
  <si>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</si>
  <si>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</si>
  <si>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</si>
  <si>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</si>
  <si>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</si>
  <si>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</si>
  <si>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</si>
  <si>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</si>
  <si>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</si>
  <si>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</si>
  <si>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</si>
  <si>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</si>
  <si>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</si>
  <si>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</si>
  <si>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</si>
  <si>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</si>
  <si>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</si>
  <si>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</si>
  <si>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</si>
  <si>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</si>
  <si>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</si>
  <si>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</si>
  <si>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</si>
  <si>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</si>
  <si>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</si>
  <si>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</si>
  <si>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</si>
  <si>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</si>
  <si>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</si>
  <si>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</si>
  <si>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</si>
  <si>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</si>
  <si>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</si>
  <si>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</si>
  <si>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</si>
  <si>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</si>
  <si>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</si>
  <si>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</si>
  <si>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</si>
  <si>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</si>
  <si>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</si>
  <si>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</si>
  <si>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</si>
  <si>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</si>
  <si>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</si>
  <si>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</si>
  <si>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</si>
  <si>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</si>
  <si>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</si>
  <si>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</si>
  <si>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</si>
  <si>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</si>
  <si>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</si>
  <si>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</si>
  <si>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</si>
  <si>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</si>
  <si>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</si>
  <si>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</si>
  <si>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</si>
  <si>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</si>
  <si>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</si>
  <si>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</si>
  <si>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</si>
  <si>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</si>
  <si>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</si>
  <si>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</si>
  <si>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</si>
  <si>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</si>
  <si>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</si>
  <si>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</si>
  <si>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</si>
  <si>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</si>
  <si>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</si>
  <si>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</si>
  <si>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</si>
  <si>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</si>
  <si>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</si>
  <si>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</si>
  <si>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</si>
  <si>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</si>
  <si>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</si>
  <si>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</si>
  <si>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</si>
  <si>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</si>
  <si>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</si>
  <si>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</si>
  <si>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</si>
  <si>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</si>
  <si>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</si>
  <si>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</si>
  <si>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</si>
  <si>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</si>
  <si>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</si>
  <si>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</si>
  <si>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</si>
  <si>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</si>
  <si>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</si>
  <si>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</si>
  <si>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</si>
  <si>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</si>
  <si>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</si>
  <si>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</si>
  <si>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</si>
  <si>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</si>
  <si>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</si>
  <si>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</si>
  <si>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</si>
  <si>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</si>
  <si>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</si>
  <si>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</si>
  <si>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</si>
  <si>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</si>
  <si>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</si>
  <si>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</si>
  <si>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</si>
  <si>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</si>
  <si>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</si>
  <si>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</si>
  <si>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</si>
  <si>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</si>
  <si>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</si>
  <si>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</si>
  <si>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</si>
  <si>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</si>
  <si>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</si>
  <si>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</si>
  <si>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</si>
  <si>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</si>
  <si>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</si>
  <si>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</si>
  <si>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</si>
  <si>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</si>
  <si>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</si>
  <si>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</si>
  <si>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</si>
  <si>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</si>
  <si>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</si>
  <si>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</si>
  <si>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</si>
  <si>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</si>
  <si>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</si>
  <si>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</si>
  <si>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</si>
  <si>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</si>
  <si>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</si>
  <si>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</si>
  <si>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</si>
  <si>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</si>
  <si>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</si>
  <si>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</si>
  <si>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</si>
  <si>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</si>
  <si>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</si>
  <si>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</si>
  <si>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</si>
  <si>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</si>
  <si>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</si>
  <si>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</si>
  <si>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</si>
  <si>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</si>
  <si>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</si>
  <si>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</si>
  <si>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</si>
  <si>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</si>
  <si>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</si>
  <si>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</si>
  <si>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</si>
  <si>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</si>
  <si>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</si>
  <si>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</si>
  <si>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</si>
  <si>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</si>
  <si>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</si>
  <si>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</si>
  <si>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</si>
  <si>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</si>
  <si>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</si>
  <si>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</si>
  <si>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</si>
  <si>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</si>
  <si>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</si>
  <si>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</si>
  <si>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</si>
  <si>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</si>
  <si>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</si>
  <si>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</si>
  <si>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</si>
  <si>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</si>
  <si>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</si>
  <si>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</si>
  <si>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</si>
  <si>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</si>
  <si>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</si>
  <si>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</si>
  <si>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</si>
  <si>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</si>
  <si>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</si>
  <si>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</si>
  <si>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</si>
  <si>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</si>
  <si>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</si>
  <si>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</si>
  <si>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</si>
  <si>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</si>
  <si>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</si>
  <si>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</si>
  <si>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</si>
  <si>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</si>
  <si>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</si>
  <si>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</si>
  <si>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</si>
  <si>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</si>
  <si>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</si>
  <si>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</si>
  <si>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</si>
  <si>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</si>
  <si>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</si>
  <si>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</si>
  <si>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</si>
  <si>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</si>
  <si>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</si>
  <si>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</si>
  <si>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</si>
  <si>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</si>
  <si>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</si>
  <si>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</si>
  <si>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</si>
  <si>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</si>
  <si>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</si>
  <si>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</si>
  <si>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</si>
  <si>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</si>
  <si>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</si>
  <si>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</si>
  <si>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</si>
  <si>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</si>
  <si>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</si>
  <si>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</si>
  <si>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</si>
  <si>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</si>
  <si>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</si>
  <si>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</si>
  <si>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</si>
  <si>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</si>
  <si>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</si>
  <si>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</si>
  <si>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</si>
  <si>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</si>
  <si>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</si>
  <si>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</si>
  <si>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</si>
  <si>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</si>
  <si>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</si>
  <si>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</si>
  <si>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</si>
  <si>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</si>
  <si>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</si>
  <si>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</si>
  <si>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</si>
  <si>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</si>
  <si>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</si>
  <si>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</si>
  <si>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</si>
  <si>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</si>
  <si>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</si>
  <si>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</si>
  <si>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</si>
  <si>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</si>
  <si>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</si>
  <si>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</si>
  <si>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</si>
  <si>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</si>
  <si>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</si>
  <si>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</si>
  <si>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</si>
  <si>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</si>
  <si>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</si>
  <si>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</si>
  <si>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</si>
  <si>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</si>
  <si>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</si>
  <si>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</si>
  <si>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</si>
  <si>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</si>
  <si>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</si>
  <si>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</si>
  <si>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</si>
  <si>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</si>
  <si>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</si>
  <si>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</si>
  <si>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</si>
  <si>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</si>
  <si>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</si>
  <si>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</si>
  <si>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</si>
  <si>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</si>
  <si>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</si>
  <si>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</si>
  <si>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</si>
  <si>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</si>
  <si>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</si>
  <si>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</si>
  <si>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</si>
  <si>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</si>
  <si>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</si>
  <si>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</si>
  <si>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</si>
  <si>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</si>
  <si>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</si>
  <si>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</si>
  <si>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</si>
  <si>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</si>
  <si>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</si>
  <si>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</si>
  <si>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</si>
  <si>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</si>
  <si>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</si>
  <si>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</si>
  <si>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</si>
  <si>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</si>
  <si>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</si>
  <si>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</si>
  <si>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</si>
  <si>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</si>
  <si>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</si>
  <si>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</si>
  <si>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</si>
  <si>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</si>
  <si>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</si>
  <si>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</si>
  <si>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</si>
  <si>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</si>
  <si>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</si>
  <si>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</si>
  <si>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</si>
  <si>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</si>
  <si>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</si>
  <si>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</si>
  <si>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</si>
  <si>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</si>
  <si>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</si>
  <si>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</si>
  <si>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</si>
  <si>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</si>
  <si>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</si>
  <si>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</si>
  <si>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</si>
  <si>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</si>
  <si>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</si>
  <si>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</si>
  <si>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</si>
  <si>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</si>
  <si>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</si>
  <si>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</si>
  <si>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</si>
  <si>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</si>
  <si>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</si>
  <si>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</si>
  <si>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</si>
  <si>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</si>
  <si>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</si>
  <si>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</si>
  <si>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</si>
  <si>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</si>
  <si>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</si>
  <si>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</si>
  <si>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</si>
  <si>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</si>
  <si>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</si>
  <si>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</si>
  <si>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</si>
  <si>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</si>
  <si>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</si>
  <si>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</si>
  <si>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</si>
  <si>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</si>
  <si>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</si>
  <si>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</si>
  <si>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</si>
  <si>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</si>
  <si>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</si>
  <si>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</si>
  <si>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</si>
  <si>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</si>
  <si>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</si>
  <si>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</si>
  <si>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</si>
  <si>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</si>
  <si>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</si>
  <si>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</si>
  <si>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</si>
  <si>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</si>
  <si>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</si>
  <si>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</si>
  <si>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</si>
  <si>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</si>
  <si>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</si>
  <si>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</si>
  <si>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</si>
  <si>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</si>
  <si>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</si>
  <si>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</si>
  <si>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</si>
  <si>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</si>
  <si>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</si>
  <si>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</si>
  <si>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</si>
  <si>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</si>
  <si>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</si>
  <si>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</si>
  <si>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</si>
  <si>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</si>
  <si>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</si>
  <si>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</si>
  <si>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</si>
  <si>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</si>
  <si>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</si>
  <si>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</si>
  <si>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</si>
  <si>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</si>
  <si>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</si>
  <si>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</si>
  <si>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</si>
  <si>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</si>
  <si>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</si>
  <si>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</si>
  <si>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</si>
  <si>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</si>
  <si>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</si>
  <si>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</si>
  <si>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</si>
  <si>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</si>
  <si>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</si>
  <si>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</si>
  <si>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</si>
  <si>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</si>
  <si>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</si>
  <si>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</si>
  <si>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</si>
  <si>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</si>
  <si>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</si>
  <si>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</si>
  <si>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</si>
  <si>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</si>
  <si>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</si>
  <si>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</si>
  <si>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</si>
  <si>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</si>
  <si>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</si>
  <si>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</si>
  <si>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</si>
  <si>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</si>
  <si>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</si>
  <si>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</si>
  <si>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</si>
  <si>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</si>
  <si>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</si>
  <si>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</si>
  <si>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</si>
  <si>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</si>
  <si>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</si>
  <si>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</si>
  <si>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</si>
  <si>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</si>
  <si>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</si>
  <si>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</si>
  <si>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</si>
  <si>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</si>
  <si>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</si>
  <si>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</si>
  <si>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</si>
  <si>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</si>
  <si>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</si>
  <si>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</si>
  <si>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</si>
  <si>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</si>
  <si>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</si>
  <si>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</si>
  <si>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</si>
  <si>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</si>
  <si>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</si>
  <si>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</si>
  <si>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</si>
  <si>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</si>
  <si>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</si>
  <si>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</si>
  <si>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</si>
  <si>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</si>
  <si>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</si>
  <si>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</si>
  <si>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</si>
  <si>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</si>
  <si>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</si>
  <si>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</si>
  <si>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</si>
  <si>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</si>
  <si>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</si>
  <si>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</si>
  <si>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</si>
  <si>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</si>
  <si>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</si>
  <si>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</si>
  <si>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</si>
  <si>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</si>
  <si>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</si>
  <si>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</si>
  <si>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</si>
  <si>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</si>
  <si>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</si>
  <si>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</si>
  <si>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</si>
  <si>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</si>
  <si>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</si>
  <si>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</si>
  <si>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</si>
  <si>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</si>
  <si>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</si>
  <si>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</si>
  <si>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</si>
  <si>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</si>
  <si>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</si>
  <si>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</si>
  <si>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</si>
  <si>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</si>
  <si>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</si>
  <si>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</si>
  <si>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</si>
  <si>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</si>
  <si>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</si>
  <si>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</si>
  <si>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</si>
  <si>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</si>
  <si>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</si>
  <si>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</si>
  <si>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</si>
  <si>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</si>
  <si>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</si>
  <si>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</si>
  <si>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</si>
  <si>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</si>
  <si>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</si>
  <si>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</si>
  <si>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</si>
  <si>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</si>
  <si>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</si>
  <si>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</si>
  <si>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</si>
  <si>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</si>
  <si>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</si>
  <si>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</si>
  <si>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</si>
  <si>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</si>
  <si>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</si>
  <si>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</si>
  <si>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</si>
  <si>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</si>
  <si>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</si>
  <si>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</si>
  <si>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</si>
  <si>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</si>
  <si>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</si>
  <si>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</si>
  <si>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</si>
  <si>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</si>
  <si>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</si>
  <si>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</si>
  <si>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</si>
  <si>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</si>
  <si>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</si>
  <si>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</si>
  <si>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</si>
  <si>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</si>
  <si>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</si>
  <si>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</si>
  <si>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</si>
  <si>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</si>
  <si>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</si>
  <si>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</si>
  <si>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</si>
  <si>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</si>
  <si>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</si>
  <si>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</si>
  <si>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</si>
  <si>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</si>
  <si>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</si>
  <si>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</si>
  <si>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</si>
  <si>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</si>
  <si>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</si>
  <si>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</si>
  <si>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</si>
  <si>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</si>
  <si>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</si>
  <si>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</si>
  <si>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</si>
  <si>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</si>
  <si>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</si>
  <si>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</si>
  <si>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</si>
  <si>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</si>
  <si>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</si>
  <si>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</si>
  <si>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</si>
  <si>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</si>
  <si>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</si>
  <si>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</si>
  <si>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</si>
  <si>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</si>
  <si>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</si>
  <si>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</si>
  <si>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</si>
  <si>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</si>
  <si>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</si>
  <si>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</si>
  <si>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</si>
  <si>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</si>
  <si>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</si>
  <si>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</si>
  <si>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</si>
  <si>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</si>
  <si>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</si>
  <si>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</si>
  <si>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</si>
  <si>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</si>
  <si>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</si>
  <si>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</si>
  <si>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</si>
  <si>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</si>
  <si>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</si>
  <si>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</si>
  <si>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</si>
  <si>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</si>
  <si>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</si>
  <si>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</si>
  <si>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</si>
  <si>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</si>
  <si>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</si>
  <si>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</si>
  <si>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</si>
  <si>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</si>
  <si>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</si>
  <si>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</si>
  <si>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</si>
  <si>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</si>
  <si>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</si>
  <si>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</si>
  <si>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</si>
  <si>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</si>
  <si>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</si>
  <si>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</si>
  <si>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</si>
  <si>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</si>
  <si>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</si>
  <si>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</si>
  <si>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</si>
  <si>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</si>
  <si>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</si>
  <si>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</si>
  <si>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</si>
  <si>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</si>
  <si>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</si>
  <si>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</si>
  <si>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</si>
  <si>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</si>
  <si>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</si>
  <si>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</si>
  <si>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</si>
  <si>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</si>
  <si>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</si>
  <si>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</si>
  <si>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</si>
  <si>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</si>
  <si>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</si>
  <si>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</si>
  <si>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</si>
  <si>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</si>
  <si>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</si>
  <si>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</si>
  <si>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</si>
  <si>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</si>
  <si>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</si>
  <si>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</si>
  <si>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</si>
  <si>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</si>
  <si>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</si>
  <si>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</si>
  <si>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</si>
  <si>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</si>
  <si>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</si>
  <si>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</si>
  <si>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</si>
  <si>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</si>
  <si>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</si>
  <si>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</si>
  <si>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</si>
  <si>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</si>
  <si>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</si>
  <si>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</si>
  <si>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</si>
  <si>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</si>
  <si>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</si>
  <si>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</si>
  <si>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</si>
  <si>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</si>
  <si>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</si>
  <si>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</si>
  <si>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</si>
  <si>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</si>
  <si>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</si>
  <si>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</si>
  <si>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</si>
  <si>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</si>
  <si>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</si>
  <si>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</si>
  <si>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</si>
  <si>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</si>
  <si>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</si>
  <si>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</si>
  <si>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</si>
  <si>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</si>
  <si>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</si>
  <si>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</si>
  <si>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</si>
  <si>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</si>
  <si>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</si>
  <si>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</si>
  <si>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</si>
  <si>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</si>
  <si>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</si>
  <si>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</si>
  <si>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</si>
  <si>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</si>
  <si>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</si>
  <si>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</si>
  <si>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</si>
  <si>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</si>
  <si>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</si>
  <si>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</si>
  <si>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</si>
  <si>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</si>
  <si>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</si>
  <si>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</si>
  <si>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</si>
  <si>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</si>
  <si>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</si>
  <si>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</si>
  <si>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</si>
  <si>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</si>
  <si>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</si>
  <si>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</si>
  <si>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</si>
  <si>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</si>
  <si>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</si>
  <si>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</si>
  <si>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</si>
  <si>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</si>
  <si>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</si>
  <si>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</si>
  <si>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</si>
  <si>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</si>
  <si>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</si>
  <si>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</si>
  <si>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</si>
  <si>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</si>
  <si>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</si>
  <si>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</si>
  <si>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</si>
  <si>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</si>
  <si>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</si>
  <si>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</si>
  <si>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</si>
  <si>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</si>
  <si>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</si>
  <si>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</si>
  <si>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</si>
  <si>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</si>
  <si>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</si>
  <si>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</si>
  <si>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</si>
  <si>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</si>
  <si>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</si>
  <si>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</si>
  <si>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</si>
  <si>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</si>
  <si>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</si>
  <si>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</si>
  <si>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</si>
  <si>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</si>
  <si>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</si>
  <si>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</si>
  <si>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</si>
  <si>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</si>
  <si>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</si>
  <si>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</si>
  <si>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</si>
  <si>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</si>
  <si>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</si>
  <si>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</si>
  <si>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</si>
  <si>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</si>
  <si>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</si>
  <si>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</si>
  <si>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</si>
  <si>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</si>
  <si>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</si>
  <si>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</si>
  <si>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</si>
  <si>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</si>
  <si>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</si>
  <si>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</si>
  <si>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</si>
  <si>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</si>
  <si>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</si>
  <si>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</si>
  <si>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</si>
  <si>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</si>
  <si>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</si>
  <si>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</si>
  <si>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</si>
  <si>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</si>
  <si>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</si>
  <si>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</si>
  <si>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</si>
  <si>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</si>
  <si>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</si>
  <si>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</si>
  <si>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</si>
  <si>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</si>
  <si>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</si>
  <si>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</si>
  <si>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</si>
  <si>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</si>
  <si>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</si>
  <si>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</si>
  <si>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</si>
  <si>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</si>
  <si>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</si>
  <si>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</si>
  <si>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</si>
  <si>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</si>
  <si>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</si>
  <si>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</si>
  <si>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</si>
  <si>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</si>
  <si>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</si>
  <si>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</si>
  <si>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</si>
  <si>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</si>
  <si>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</si>
  <si>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</si>
  <si>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</si>
  <si>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</si>
  <si>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</si>
  <si>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</si>
  <si>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</si>
  <si>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</si>
  <si>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</si>
  <si>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</si>
  <si>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</si>
  <si>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</si>
  <si>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</si>
  <si>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</si>
  <si>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</si>
  <si>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</si>
  <si>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</si>
  <si>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</si>
  <si>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</si>
  <si>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</si>
  <si>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</si>
  <si>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</si>
  <si>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</si>
  <si>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</si>
  <si>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</si>
  <si>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</si>
  <si>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</si>
  <si>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</si>
  <si>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</si>
  <si>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</si>
  <si>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</si>
  <si>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</si>
  <si>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</si>
  <si>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</si>
  <si>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</si>
  <si>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</si>
  <si>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</si>
  <si>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</si>
  <si>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</si>
  <si>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</si>
  <si>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</si>
  <si>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</si>
  <si>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</si>
  <si>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</si>
  <si>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</si>
  <si>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</si>
  <si>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</si>
  <si>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</si>
  <si>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</si>
  <si>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</si>
  <si>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</si>
  <si>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</si>
  <si>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</si>
  <si>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</si>
  <si>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</si>
  <si>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</si>
  <si>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</si>
  <si>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</si>
  <si>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</si>
  <si>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</si>
  <si>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</si>
  <si>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</si>
  <si>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</si>
  <si>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</si>
  <si>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</si>
  <si>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</si>
  <si>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</si>
  <si>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</si>
  <si>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</si>
  <si>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</si>
  <si>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</si>
  <si>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</si>
  <si>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</si>
  <si>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</si>
  <si>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</si>
  <si>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</si>
  <si>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</si>
  <si>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</si>
  <si>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</si>
  <si>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</si>
  <si>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</si>
  <si>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</si>
  <si>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</si>
  <si>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</si>
  <si>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</si>
  <si>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</si>
  <si>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</si>
  <si>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</si>
  <si>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</si>
  <si>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</si>
  <si>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</si>
  <si>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</si>
  <si>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</si>
  <si>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</si>
  <si>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</si>
  <si>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</si>
  <si>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</si>
  <si>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</si>
  <si>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</si>
  <si>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</si>
  <si>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</si>
  <si>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</si>
  <si>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</si>
  <si>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</si>
  <si>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</si>
  <si>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</si>
  <si>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</si>
  <si>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</si>
  <si>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</si>
  <si>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</si>
  <si>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</si>
  <si>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</si>
  <si>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</si>
  <si>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</si>
  <si>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</si>
  <si>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</si>
  <si>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</si>
  <si>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</si>
  <si>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</si>
  <si>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</si>
  <si>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</si>
  <si>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</si>
  <si>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</si>
  <si>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</si>
  <si>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</si>
  <si>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</si>
  <si>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</si>
  <si>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</si>
  <si>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</si>
  <si>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</si>
  <si>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</si>
  <si>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</si>
  <si>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</si>
  <si>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</si>
  <si>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</si>
  <si>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</si>
  <si>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</si>
  <si>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</si>
  <si>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</si>
  <si>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</si>
  <si>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</si>
  <si>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</si>
  <si>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</si>
  <si>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</si>
  <si>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</si>
  <si>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</si>
  <si>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</si>
  <si>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</si>
  <si>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</si>
  <si>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</si>
  <si>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</si>
  <si>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</si>
  <si>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</si>
  <si>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</si>
  <si>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</si>
  <si>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</si>
  <si>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</si>
  <si>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</si>
  <si>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</si>
  <si>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</si>
  <si>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</si>
  <si>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</si>
  <si>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</si>
  <si>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</si>
  <si>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</si>
  <si>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</si>
  <si>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</si>
  <si>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</si>
  <si>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</si>
  <si>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</si>
  <si>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</si>
  <si>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</si>
  <si>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</si>
  <si>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</si>
  <si>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</si>
  <si>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</si>
  <si>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</si>
  <si>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</si>
  <si>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</si>
  <si>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</si>
  <si>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</si>
  <si>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</si>
  <si>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</si>
  <si>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</si>
  <si>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</si>
  <si>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</si>
  <si>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</si>
  <si>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</si>
  <si>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</si>
  <si>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</si>
  <si>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</si>
  <si>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</si>
  <si>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</si>
  <si>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</si>
  <si>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</si>
  <si>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</si>
  <si>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</si>
  <si>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</si>
  <si>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</si>
  <si>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</si>
  <si>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</si>
  <si>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</si>
  <si>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</si>
  <si>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</si>
  <si>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</si>
  <si>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</si>
  <si>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</si>
  <si>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</si>
  <si>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</si>
  <si>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</si>
  <si>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</si>
  <si>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</si>
  <si>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</si>
  <si>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</si>
  <si>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</si>
  <si>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</si>
  <si>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</si>
  <si>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</si>
  <si>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</si>
  <si>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</si>
  <si>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</si>
  <si>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</si>
  <si>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</si>
  <si>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</si>
  <si>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</si>
  <si>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</si>
  <si>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</si>
  <si>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</si>
  <si>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</si>
  <si>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</si>
  <si>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</si>
  <si>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</si>
  <si>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</si>
  <si>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</si>
  <si>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</si>
  <si>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</si>
  <si>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</si>
  <si>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</si>
  <si>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</si>
  <si>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</si>
  <si>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</si>
  <si>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</si>
  <si>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</si>
  <si>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</si>
  <si>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</si>
  <si>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</si>
  <si>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</si>
  <si>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</si>
  <si>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</si>
  <si>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</si>
  <si>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</si>
  <si>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</si>
  <si>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</si>
  <si>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</si>
  <si>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</si>
  <si>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</si>
  <si>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</si>
  <si>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</si>
  <si>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</si>
  <si>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</si>
  <si>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</si>
  <si>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</si>
  <si>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</si>
  <si>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</si>
  <si>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</si>
  <si>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</si>
  <si>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</si>
  <si>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</si>
  <si>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</si>
  <si>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</si>
  <si>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</si>
  <si>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</si>
  <si>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</si>
  <si>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</si>
  <si>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</si>
  <si>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</si>
  <si>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</si>
  <si>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</si>
  <si>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</si>
  <si>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</si>
  <si>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</si>
  <si>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</si>
  <si>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</si>
  <si>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</si>
  <si>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</si>
  <si>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</si>
  <si>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</si>
  <si>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</si>
  <si>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</si>
  <si>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</si>
  <si>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</si>
  <si>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</si>
  <si>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</si>
  <si>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</si>
  <si>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</si>
  <si>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</si>
  <si>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</si>
  <si>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</si>
  <si>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</si>
  <si>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</si>
  <si>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</si>
  <si>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</si>
  <si>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</si>
  <si>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</si>
  <si>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</si>
  <si>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</si>
  <si>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</si>
  <si>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</si>
  <si>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</si>
  <si>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</si>
  <si>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</si>
  <si>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</si>
  <si>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</si>
  <si>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</si>
  <si>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</si>
  <si>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</si>
  <si>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</si>
  <si>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</si>
  <si>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</si>
  <si>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</si>
  <si>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</si>
  <si>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</si>
  <si>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</si>
  <si>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</si>
  <si>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</si>
  <si>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</si>
  <si>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</si>
  <si>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</si>
  <si>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</si>
  <si>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</si>
  <si>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</si>
  <si>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</si>
  <si>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</si>
  <si>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</si>
  <si>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</si>
  <si>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</si>
  <si>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</si>
  <si>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</si>
  <si>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</si>
  <si>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</si>
  <si>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</si>
  <si>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</si>
  <si>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</si>
  <si>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</si>
  <si>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</si>
  <si>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</si>
  <si>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</si>
  <si>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</si>
  <si>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</si>
  <si>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</si>
  <si>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</si>
  <si>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</si>
  <si>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</si>
  <si>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</si>
  <si>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</si>
  <si>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</si>
  <si>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</si>
  <si>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</si>
  <si>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</si>
  <si>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</si>
  <si>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</si>
  <si>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</si>
  <si>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</si>
  <si>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</si>
  <si>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</si>
  <si>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</si>
  <si>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</si>
  <si>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</si>
  <si>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</si>
  <si>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</si>
  <si>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</si>
  <si>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</si>
  <si>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</si>
  <si>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</si>
  <si>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</si>
  <si>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</si>
  <si>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</si>
  <si>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</si>
  <si>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</si>
  <si>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</si>
  <si>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</si>
  <si>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</si>
  <si>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</si>
  <si>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</si>
  <si>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</si>
  <si>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</si>
  <si>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</si>
  <si>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</si>
  <si>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</si>
  <si>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</si>
  <si>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</si>
  <si>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</si>
  <si>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</si>
  <si>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</si>
  <si>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</si>
  <si>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</si>
  <si>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</si>
  <si>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</si>
  <si>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</si>
  <si>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</si>
  <si>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</si>
  <si>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</si>
  <si>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</si>
  <si>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</si>
  <si>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</si>
  <si>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</si>
  <si>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</si>
  <si>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</si>
  <si>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</si>
  <si>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</si>
  <si>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</si>
  <si>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</si>
  <si>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</si>
  <si>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</si>
  <si>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</si>
  <si>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</si>
  <si>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</si>
  <si>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</si>
  <si>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</si>
  <si>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</si>
  <si>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</si>
  <si>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</si>
  <si>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</si>
  <si>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</si>
  <si>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</si>
  <si>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</si>
  <si>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</si>
  <si>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</si>
  <si>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</si>
  <si>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</si>
  <si>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</si>
  <si>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</si>
  <si>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</si>
  <si>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</si>
  <si>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</si>
  <si>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</si>
  <si>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</si>
  <si>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</si>
  <si>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</si>
  <si>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</si>
  <si>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</si>
  <si>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</si>
  <si>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</si>
  <si>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</si>
  <si>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</si>
  <si>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</si>
  <si>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</si>
  <si>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</si>
  <si>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</si>
  <si>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</si>
  <si>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</si>
  <si>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</si>
  <si>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</si>
  <si>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</si>
  <si>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</si>
  <si>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</si>
  <si>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</si>
  <si>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</si>
  <si>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</si>
  <si>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</si>
  <si>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</si>
  <si>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</si>
  <si>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</si>
  <si>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</si>
  <si>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</si>
  <si>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</si>
  <si>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</si>
  <si>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</si>
  <si>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</si>
  <si>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</si>
  <si>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</si>
  <si>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</si>
  <si>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</si>
  <si>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</si>
  <si>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</si>
  <si>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</si>
  <si>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</si>
  <si>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</si>
  <si>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</si>
  <si>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</si>
  <si>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</si>
  <si>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</si>
  <si>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</si>
  <si>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</si>
  <si>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</si>
  <si>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</si>
  <si>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</si>
  <si>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</si>
  <si>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</si>
  <si>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</si>
  <si>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</si>
  <si>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</si>
  <si>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</si>
  <si>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</si>
  <si>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</si>
  <si>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</si>
  <si>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</si>
  <si>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</si>
  <si>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</si>
  <si>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</si>
  <si>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</si>
  <si>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</si>
  <si>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</si>
  <si>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</si>
  <si>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</si>
  <si>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</si>
  <si>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</si>
  <si>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</si>
  <si>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</si>
  <si>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</si>
  <si>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</si>
  <si>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</si>
  <si>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</si>
  <si>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</si>
  <si>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</si>
  <si>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</si>
  <si>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</si>
  <si>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</si>
  <si>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</si>
  <si>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</si>
  <si>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</si>
  <si>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</si>
  <si>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</si>
  <si>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</si>
  <si>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</si>
  <si>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</si>
  <si>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</si>
  <si>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</si>
  <si>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</si>
  <si>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</si>
  <si>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</si>
  <si>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</si>
  <si>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</si>
  <si>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</si>
  <si>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</si>
  <si>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</si>
  <si>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</si>
  <si>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</si>
  <si>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</si>
  <si>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</si>
  <si>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</si>
  <si>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</si>
  <si>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</si>
  <si>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</si>
  <si>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</si>
  <si>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</si>
  <si>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</si>
  <si>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</si>
  <si>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</si>
  <si>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</si>
  <si>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</si>
  <si>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</si>
  <si>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</si>
  <si>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</si>
  <si>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</si>
  <si>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</si>
  <si>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</si>
  <si>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</si>
  <si>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</si>
  <si>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</si>
  <si>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</si>
  <si>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</si>
  <si>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</si>
  <si>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</si>
  <si>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</si>
  <si>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</si>
  <si>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</si>
  <si>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</si>
  <si>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</si>
  <si>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</si>
  <si>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</si>
  <si>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</si>
  <si>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</si>
  <si>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</si>
  <si>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</si>
  <si>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</si>
  <si>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</si>
  <si>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</si>
  <si>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</si>
  <si>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</si>
  <si>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</si>
  <si>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</si>
  <si>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</si>
  <si>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</si>
  <si>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</si>
  <si>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</si>
  <si>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</si>
  <si>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</si>
  <si>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</si>
  <si>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</si>
  <si>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</si>
  <si>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</si>
  <si>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</si>
  <si>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</si>
  <si>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</si>
  <si>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</si>
  <si>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</si>
  <si>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</si>
  <si>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</si>
  <si>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</si>
  <si>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</si>
  <si>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</si>
  <si>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</si>
  <si>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</si>
  <si>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</si>
  <si>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</si>
  <si>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</si>
  <si>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</si>
  <si>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</si>
  <si>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</si>
  <si>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</si>
  <si>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</si>
  <si>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</si>
  <si>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</si>
  <si>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</si>
  <si>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</si>
  <si>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</si>
  <si>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</si>
  <si>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</si>
  <si>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</si>
  <si>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</si>
  <si>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</si>
  <si>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</si>
  <si>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</si>
  <si>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</si>
  <si>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</si>
  <si>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</si>
  <si>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</si>
  <si>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</si>
  <si>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</si>
  <si>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</si>
  <si>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</si>
  <si>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</si>
  <si>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</si>
  <si>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</si>
  <si>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</si>
  <si>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</si>
  <si>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</si>
  <si>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</si>
  <si>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</si>
  <si>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</si>
  <si>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</si>
  <si>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</si>
  <si>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</si>
  <si>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</si>
  <si>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</si>
  <si>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</si>
  <si>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</si>
  <si>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</si>
  <si>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</si>
  <si>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</si>
  <si>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</si>
  <si>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</si>
  <si>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</si>
  <si>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</si>
  <si>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</si>
  <si>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</si>
  <si>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</si>
  <si>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</si>
  <si>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</si>
  <si>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</si>
  <si>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</si>
  <si>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</si>
  <si>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</si>
  <si>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</si>
  <si>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</si>
  <si>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</si>
  <si>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</si>
  <si>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</si>
  <si>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</si>
  <si>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</si>
  <si>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</si>
  <si>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</si>
  <si>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</si>
  <si>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</si>
  <si>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</si>
  <si>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</si>
  <si>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</si>
  <si>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</si>
  <si>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</si>
  <si>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</si>
  <si>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</si>
  <si>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</si>
  <si>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</si>
  <si>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</si>
  <si>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</si>
  <si>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</si>
  <si>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</si>
  <si>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</si>
  <si>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</si>
  <si>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</si>
  <si>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</si>
  <si>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</si>
  <si>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</si>
  <si>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</si>
  <si>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</si>
  <si>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</si>
  <si>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</si>
  <si>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</si>
  <si>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</si>
  <si>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</si>
  <si>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</si>
  <si>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</si>
  <si>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</si>
  <si>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</si>
  <si>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</si>
  <si>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</si>
  <si>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</si>
  <si>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</si>
  <si>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</si>
  <si>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</si>
  <si>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</si>
  <si>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</si>
  <si>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</si>
  <si>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</si>
  <si>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</si>
  <si>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</si>
  <si>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</si>
  <si>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</si>
  <si>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</si>
  <si>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</si>
  <si>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</si>
  <si>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</si>
  <si>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</si>
  <si>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</si>
  <si>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</si>
  <si>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</si>
  <si>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</si>
  <si>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</si>
  <si>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</si>
  <si>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</si>
  <si>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</si>
  <si>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</si>
  <si>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</si>
  <si>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</si>
  <si>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</si>
  <si>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</si>
  <si>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</si>
  <si>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</si>
  <si>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</si>
  <si>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</si>
  <si>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</si>
  <si>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</si>
  <si>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</si>
  <si>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</si>
  <si>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</si>
  <si>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</si>
  <si>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</si>
  <si>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</si>
  <si>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</si>
  <si>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</si>
  <si>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</si>
  <si>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</si>
  <si>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</si>
  <si>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</si>
  <si>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</si>
  <si>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</si>
  <si>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</si>
  <si>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</si>
  <si>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</si>
  <si>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</si>
  <si>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</si>
  <si>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</si>
  <si>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</si>
  <si>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</si>
  <si>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</si>
  <si>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</si>
  <si>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</si>
  <si>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</si>
  <si>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</si>
  <si>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</si>
  <si>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</si>
  <si>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</si>
  <si>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</si>
  <si>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</si>
  <si>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</si>
  <si>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</si>
  <si>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</si>
  <si>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</si>
  <si>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</si>
  <si>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</si>
  <si>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</si>
  <si>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</si>
  <si>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</si>
  <si>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</si>
  <si>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</si>
  <si>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</si>
  <si>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</si>
  <si>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</si>
  <si>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</si>
  <si>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</si>
  <si>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</si>
  <si>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</si>
  <si>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</si>
  <si>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</si>
  <si>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</si>
  <si>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</si>
  <si>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</si>
  <si>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</si>
  <si>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</si>
  <si>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</si>
  <si>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</si>
  <si>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</si>
  <si>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</si>
  <si>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</si>
  <si>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</si>
  <si>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</si>
  <si>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</si>
  <si>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</si>
  <si>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</si>
  <si>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</si>
  <si>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</si>
  <si>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</si>
  <si>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</si>
  <si>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</si>
  <si>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</si>
  <si>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</si>
  <si>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</si>
  <si>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</si>
  <si>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</si>
  <si>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</si>
  <si>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</si>
  <si>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</si>
  <si>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</si>
  <si>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</si>
  <si>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</si>
  <si>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</si>
  <si>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</si>
  <si>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</si>
  <si>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</si>
  <si>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</si>
  <si>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</si>
  <si>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</si>
  <si>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</si>
  <si>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</si>
  <si>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</si>
  <si>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</si>
  <si>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</si>
  <si>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</si>
  <si>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</si>
  <si>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</si>
  <si>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</si>
  <si>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</si>
  <si>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</si>
  <si>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</si>
  <si>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</si>
  <si>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</si>
  <si>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</si>
  <si>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</si>
  <si>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</si>
  <si>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</si>
  <si>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</si>
  <si>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</si>
  <si>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</si>
  <si>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</si>
  <si>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</si>
  <si>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</si>
  <si>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</si>
  <si>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</si>
  <si>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</si>
  <si>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</si>
  <si>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</si>
  <si>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</si>
  <si>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</si>
  <si>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</si>
  <si>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</si>
  <si>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</si>
  <si>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</si>
  <si>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</si>
  <si>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</si>
  <si>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</si>
  <si>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</si>
  <si>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</si>
  <si>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</si>
  <si>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</si>
  <si>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</si>
  <si>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</si>
  <si>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</si>
  <si>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</si>
  <si>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</si>
  <si>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</si>
  <si>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</si>
  <si>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</si>
  <si>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</si>
  <si>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</si>
  <si>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</si>
  <si>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</si>
  <si>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</si>
  <si>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</si>
  <si>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</si>
  <si>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</si>
  <si>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</si>
  <si>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</si>
  <si>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</si>
  <si>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</si>
  <si>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</si>
  <si>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</si>
  <si>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</si>
  <si>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</si>
  <si>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</si>
  <si>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</si>
  <si>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</si>
  <si>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</si>
  <si>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</si>
  <si>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</si>
  <si>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</si>
  <si>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</si>
  <si>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</si>
  <si>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</si>
  <si>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</si>
  <si>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</si>
  <si>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</si>
  <si>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</si>
  <si>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</si>
  <si>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</si>
  <si>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</si>
  <si>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</si>
  <si>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</si>
  <si>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</si>
  <si>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</si>
  <si>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</si>
  <si>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</si>
  <si>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</si>
  <si>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</si>
  <si>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</si>
  <si>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</si>
  <si>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</si>
  <si>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</si>
  <si>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</si>
  <si>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</si>
  <si>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</si>
  <si>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</si>
  <si>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</si>
  <si>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</si>
  <si>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</si>
  <si>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</si>
  <si>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</si>
  <si>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</si>
  <si>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</si>
  <si>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</si>
  <si>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</si>
  <si>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</si>
  <si>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</si>
  <si>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</si>
  <si>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</si>
  <si>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</si>
  <si>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</si>
  <si>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</si>
  <si>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</si>
  <si>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</si>
  <si>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</si>
  <si>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</si>
  <si>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</si>
  <si>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</si>
  <si>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</si>
  <si>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</si>
  <si>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</si>
  <si>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</si>
  <si>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</si>
  <si>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</si>
  <si>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</si>
  <si>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</si>
  <si>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</si>
  <si>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</si>
  <si>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</si>
  <si>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</si>
  <si>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</si>
  <si>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</si>
  <si>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</si>
  <si>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</si>
  <si>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</si>
  <si>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</si>
  <si>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</si>
  <si>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</si>
  <si>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</si>
  <si>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</si>
  <si>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</si>
  <si>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</si>
  <si>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</si>
  <si>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</si>
  <si>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</si>
  <si>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</si>
  <si>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</si>
  <si>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</si>
  <si>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</si>
  <si>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</si>
  <si>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</si>
  <si>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</si>
  <si>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</si>
  <si>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</si>
  <si>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</si>
  <si>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</si>
  <si>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</si>
  <si>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</si>
  <si>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</si>
  <si>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</si>
  <si>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</si>
  <si>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</si>
  <si>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</si>
  <si>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</si>
  <si>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</si>
  <si>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</si>
  <si>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</si>
  <si>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</si>
  <si>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</si>
  <si>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</si>
  <si>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</si>
  <si>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</si>
  <si>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</si>
  <si>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</si>
  <si>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</si>
  <si>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</si>
  <si>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</si>
  <si>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</si>
  <si>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</si>
  <si>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</si>
  <si>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</si>
  <si>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</si>
  <si>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</si>
  <si>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</si>
  <si>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</si>
  <si>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</si>
  <si>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</si>
  <si>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</si>
  <si>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</si>
  <si>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</si>
  <si>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</si>
  <si>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</si>
  <si>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</si>
  <si>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</si>
  <si>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</si>
  <si>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</si>
  <si>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</si>
  <si>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</si>
  <si>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</si>
  <si>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</si>
  <si>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</si>
  <si>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</si>
  <si>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</si>
  <si>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</si>
  <si>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</si>
  <si>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</si>
  <si>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</si>
  <si>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</si>
  <si>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</si>
  <si>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</si>
  <si>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</si>
  <si>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</si>
  <si>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</si>
  <si>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</si>
  <si>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</si>
  <si>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</si>
  <si>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</si>
  <si>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</si>
  <si>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</si>
  <si>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</si>
  <si>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</si>
  <si>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</si>
  <si>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</si>
  <si>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</si>
  <si>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</si>
  <si>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</si>
  <si>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</si>
  <si>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</si>
  <si>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</si>
  <si>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</si>
  <si>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</si>
  <si>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</si>
  <si>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</si>
  <si>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</si>
  <si>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</si>
  <si>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</si>
  <si>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</si>
  <si>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</si>
  <si>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</si>
  <si>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</si>
  <si>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</si>
  <si>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</si>
  <si>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</si>
  <si>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</si>
  <si>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</si>
  <si>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</si>
  <si>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</si>
  <si>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</si>
  <si>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</si>
  <si>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</si>
  <si>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</si>
  <si>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</si>
  <si>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</si>
  <si>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</si>
  <si>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</si>
  <si>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</si>
  <si>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</si>
  <si>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</si>
  <si>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</si>
  <si>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</si>
  <si>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</si>
  <si>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</si>
  <si>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</si>
  <si>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</si>
  <si>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</si>
  <si>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</si>
  <si>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</si>
  <si>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</si>
  <si>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</si>
  <si>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</si>
  <si>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</si>
  <si>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</si>
  <si>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</si>
  <si>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</si>
  <si>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</si>
  <si>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</si>
  <si>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</si>
  <si>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</si>
  <si>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</si>
  <si>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</si>
  <si>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</si>
  <si>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</si>
  <si>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</si>
  <si>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</si>
  <si>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</si>
  <si>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</si>
  <si>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</si>
  <si>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</si>
  <si>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</si>
  <si>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</si>
  <si>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</si>
  <si>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</si>
  <si>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</si>
  <si>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</si>
  <si>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</si>
  <si>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</si>
  <si>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</si>
  <si>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</si>
  <si>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</si>
  <si>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</si>
  <si>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</si>
  <si>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</si>
  <si>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</si>
  <si>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</si>
  <si>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</si>
  <si>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</si>
  <si>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</si>
  <si>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</si>
  <si>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</si>
  <si>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</si>
  <si>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</si>
  <si>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</si>
  <si>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</si>
  <si>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</si>
  <si>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</si>
  <si>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</si>
  <si>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</si>
  <si>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</si>
  <si>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</si>
  <si>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</si>
  <si>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</si>
  <si>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</si>
  <si>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</si>
  <si>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</si>
  <si>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</si>
  <si>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</si>
  <si>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</si>
  <si>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</si>
  <si>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</si>
  <si>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</si>
  <si>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</si>
  <si>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</si>
  <si>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</si>
  <si>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</si>
  <si>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</si>
  <si>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</si>
  <si>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</si>
  <si>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</si>
  <si>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</si>
  <si>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</si>
  <si>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</si>
  <si>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</si>
  <si>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</si>
  <si>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</si>
  <si>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</si>
  <si>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</si>
  <si>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</si>
  <si>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</si>
  <si>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</si>
  <si>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</si>
  <si>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</si>
  <si>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</si>
  <si>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</si>
  <si>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</si>
  <si>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</si>
  <si>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</si>
  <si>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</si>
  <si>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</si>
  <si>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</si>
  <si>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</si>
  <si>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</si>
  <si>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</si>
  <si>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</si>
  <si>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</si>
  <si>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</si>
  <si>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</si>
  <si>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</si>
  <si>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</si>
  <si>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</si>
  <si>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</si>
  <si>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</si>
  <si>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</si>
  <si>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</si>
  <si>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</si>
  <si>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</si>
  <si>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</si>
  <si>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</si>
  <si>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</si>
  <si>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</si>
  <si>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</si>
  <si>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</si>
  <si>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</si>
  <si>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</si>
  <si>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</si>
  <si>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</si>
  <si>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</si>
  <si>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</si>
  <si>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</si>
  <si>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</si>
  <si>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</si>
  <si>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</si>
  <si>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</si>
  <si>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</si>
  <si>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</si>
  <si>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</si>
  <si>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</si>
  <si>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</si>
  <si>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</si>
  <si>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</si>
  <si>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</si>
  <si>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</si>
  <si>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</si>
  <si>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</si>
  <si>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</si>
  <si>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</si>
  <si>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</si>
  <si>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</si>
  <si>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</si>
  <si>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</si>
  <si>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</si>
  <si>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</si>
  <si>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</si>
  <si>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</si>
  <si>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</si>
  <si>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</si>
  <si>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</si>
  <si>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</si>
  <si>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</si>
  <si>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</si>
  <si>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</si>
  <si>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</si>
  <si>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</si>
  <si>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</si>
  <si>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</si>
  <si>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</si>
  <si>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</si>
  <si>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</si>
  <si>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</si>
  <si>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</si>
  <si>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</si>
  <si>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</si>
  <si>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</si>
  <si>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</si>
  <si>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</si>
  <si>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</si>
  <si>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</si>
  <si>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</si>
  <si>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</si>
  <si>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</si>
  <si>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</si>
  <si>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</si>
  <si>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</si>
  <si>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</si>
  <si>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</si>
  <si>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</si>
  <si>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</si>
  <si>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</si>
  <si>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</si>
  <si>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</si>
  <si>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</si>
  <si>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</si>
  <si>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</si>
  <si>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</si>
  <si>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</si>
  <si>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</si>
  <si>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</si>
  <si>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</si>
  <si>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</si>
  <si>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</si>
  <si>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</si>
  <si>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</si>
  <si>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</si>
  <si>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</si>
  <si>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</si>
  <si>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</si>
  <si>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</si>
  <si>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</si>
  <si>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</si>
  <si>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</si>
  <si>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</si>
  <si>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</si>
  <si>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</si>
  <si>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</si>
  <si>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</si>
  <si>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</si>
  <si>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</si>
  <si>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</si>
  <si>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</si>
  <si>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</si>
  <si>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</si>
  <si>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</si>
  <si>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</si>
  <si>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</si>
  <si>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</si>
  <si>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</si>
  <si>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</si>
  <si>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</si>
  <si>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</si>
  <si>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</si>
  <si>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</si>
  <si>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</si>
  <si>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</si>
  <si>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</si>
  <si>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</si>
  <si>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</si>
  <si>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</si>
  <si>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</si>
  <si>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</si>
  <si>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</si>
  <si>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</si>
  <si>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</si>
  <si>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</si>
  <si>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</si>
  <si>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</si>
  <si>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</si>
  <si>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</si>
  <si>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</si>
  <si>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</si>
  <si>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</si>
  <si>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</si>
  <si>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</si>
  <si>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</si>
  <si>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</si>
  <si>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</si>
  <si>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</si>
  <si>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</si>
  <si>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</si>
  <si>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</si>
  <si>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</si>
  <si>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</si>
  <si>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</si>
  <si>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</si>
  <si>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</si>
  <si>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</si>
  <si>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</si>
  <si>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</si>
  <si>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</si>
  <si>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</si>
  <si>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</si>
  <si>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</si>
  <si>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</si>
  <si>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</si>
  <si>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</si>
  <si>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</si>
  <si>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</si>
  <si>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</si>
  <si>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</si>
  <si>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</si>
  <si>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</si>
  <si>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</si>
  <si>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</si>
  <si>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</si>
  <si>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</si>
  <si>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</si>
  <si>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</si>
  <si>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</si>
  <si>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</si>
  <si>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</si>
  <si>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</si>
  <si>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</si>
  <si>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</si>
  <si>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</si>
  <si>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</si>
  <si>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</si>
  <si>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</si>
  <si>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</si>
  <si>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</si>
  <si>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</si>
  <si>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</si>
  <si>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</si>
  <si>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</si>
  <si>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</si>
  <si>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</si>
  <si>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</si>
  <si>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</si>
  <si>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</si>
  <si>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</si>
  <si>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</si>
  <si>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</si>
  <si>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</si>
  <si>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</si>
  <si>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</si>
  <si>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</si>
  <si>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</si>
  <si>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</si>
  <si>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</si>
  <si>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</si>
  <si>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</si>
  <si>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</si>
  <si>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</si>
  <si>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</si>
  <si>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</si>
  <si>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</si>
  <si>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</si>
  <si>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</si>
  <si>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</si>
  <si>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</si>
  <si>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</si>
  <si>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</si>
  <si>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</si>
  <si>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</si>
  <si>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</si>
  <si>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</si>
  <si>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</si>
  <si>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</si>
  <si>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</si>
  <si>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</si>
  <si>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</si>
  <si>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</si>
  <si>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</si>
  <si>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</si>
  <si>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</si>
  <si>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</si>
  <si>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</si>
  <si>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</si>
  <si>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</si>
  <si>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</si>
  <si>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</si>
  <si>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</si>
  <si>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</si>
  <si>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</si>
  <si>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</si>
  <si>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</si>
  <si>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</si>
  <si>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</si>
  <si>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</si>
  <si>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</si>
  <si>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</si>
  <si>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</si>
  <si>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</si>
  <si>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</si>
  <si>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</si>
  <si>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</si>
  <si>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</si>
  <si>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</si>
  <si>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</si>
  <si>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</si>
  <si>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</si>
  <si>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</si>
  <si>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</si>
  <si>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</si>
  <si>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</si>
  <si>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</si>
  <si>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</si>
  <si>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</si>
  <si>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</si>
  <si>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</si>
  <si>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</si>
  <si>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</si>
  <si>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</si>
  <si>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</si>
  <si>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</si>
  <si>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</si>
  <si>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</si>
  <si>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</si>
  <si>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</si>
  <si>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</si>
  <si>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</si>
  <si>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</si>
  <si>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</si>
  <si>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</si>
  <si>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</si>
  <si>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</si>
  <si>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</si>
  <si>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</si>
  <si>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</si>
  <si>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</si>
  <si>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</si>
  <si>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</si>
  <si>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</si>
  <si>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</si>
  <si>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</si>
  <si>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</si>
  <si>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</si>
  <si>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</si>
  <si>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</si>
  <si>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</si>
  <si>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</si>
  <si>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</si>
  <si>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</si>
  <si>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</si>
  <si>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</si>
  <si>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</si>
  <si>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</si>
  <si>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</si>
  <si>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</si>
  <si>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</si>
  <si>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</si>
  <si>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</si>
  <si>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</si>
  <si>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</si>
  <si>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</si>
  <si>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</si>
  <si>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</si>
  <si>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</si>
  <si>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</si>
  <si>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</si>
  <si>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</si>
  <si>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</si>
  <si>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</si>
  <si>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</si>
  <si>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</si>
  <si>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</si>
  <si>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</si>
  <si>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</si>
  <si>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</si>
  <si>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</si>
  <si>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</si>
  <si>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</si>
  <si>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</si>
  <si>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</si>
  <si>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</si>
  <si>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</si>
  <si>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</si>
  <si>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</si>
  <si>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</si>
  <si>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</si>
  <si>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</si>
  <si>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</si>
  <si>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</si>
  <si>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</si>
  <si>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</si>
  <si>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</si>
  <si>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</si>
  <si>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</si>
  <si>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</si>
  <si>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</si>
  <si>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</si>
  <si>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</si>
  <si>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</si>
  <si>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</si>
  <si>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</si>
  <si>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</si>
  <si>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</si>
  <si>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</si>
  <si>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</si>
  <si>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</si>
  <si>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</si>
  <si>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</si>
  <si>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</si>
  <si>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</si>
  <si>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</si>
  <si>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</si>
  <si>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</si>
  <si>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</si>
  <si>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</si>
  <si>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</si>
  <si>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</si>
  <si>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</si>
  <si>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</si>
  <si>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</si>
  <si>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</si>
  <si>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</si>
  <si>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</si>
  <si>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</si>
  <si>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</si>
  <si>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</si>
  <si>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</si>
  <si>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</si>
  <si>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</si>
  <si>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</si>
  <si>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</si>
  <si>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</si>
  <si>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</si>
  <si>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</si>
  <si>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</si>
  <si>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</si>
  <si>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</si>
  <si>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</si>
  <si>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</si>
  <si>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</si>
  <si>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</si>
  <si>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</si>
  <si>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</si>
  <si>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</si>
  <si>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</si>
  <si>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</si>
  <si>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</si>
  <si>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</si>
  <si>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</si>
  <si>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</si>
  <si>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</si>
  <si>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</si>
  <si>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</si>
  <si>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</si>
  <si>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</si>
  <si>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</si>
  <si>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</si>
  <si>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</si>
  <si>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</si>
  <si>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</si>
  <si>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</si>
  <si>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</si>
  <si>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</si>
  <si>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</si>
  <si>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</si>
  <si>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</si>
  <si>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</si>
  <si>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</si>
  <si>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</si>
  <si>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</si>
  <si>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</si>
  <si>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</si>
  <si>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</si>
  <si>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</si>
  <si>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</si>
  <si>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</si>
  <si>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</si>
  <si>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</si>
  <si>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</si>
  <si>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</si>
  <si>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</si>
  <si>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</si>
  <si>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</si>
  <si>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</si>
  <si>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</si>
  <si>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</si>
  <si>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</si>
  <si>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</si>
  <si>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</si>
  <si>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</si>
  <si>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</si>
  <si>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</si>
  <si>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</si>
  <si>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</si>
  <si>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</si>
  <si>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</si>
  <si>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</si>
  <si>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</si>
  <si>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</si>
  <si>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</si>
  <si>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</si>
  <si>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</si>
  <si>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</si>
  <si>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</si>
  <si>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</si>
  <si>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</si>
  <si>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</si>
  <si>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</si>
  <si>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</si>
  <si>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</si>
  <si>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</si>
  <si>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</si>
  <si>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</si>
  <si>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</si>
  <si>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</si>
  <si>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</si>
  <si>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</si>
  <si>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</si>
  <si>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</si>
  <si>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</si>
  <si>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</si>
  <si>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</si>
  <si>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</si>
  <si>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</si>
  <si>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</si>
  <si>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</si>
  <si>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</si>
  <si>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</si>
  <si>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</si>
  <si>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</si>
  <si>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</si>
  <si>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</si>
  <si>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</si>
  <si>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</si>
  <si>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</si>
  <si>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</si>
  <si>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</si>
  <si>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</si>
  <si>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</si>
  <si>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</si>
  <si>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</si>
  <si>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</si>
  <si>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</si>
  <si>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</si>
  <si>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</si>
  <si>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</si>
  <si>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</si>
  <si>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</si>
  <si>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</si>
  <si>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</si>
  <si>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</si>
  <si>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</si>
  <si>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</si>
  <si>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</si>
  <si>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</si>
  <si>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</si>
  <si>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</si>
  <si>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</si>
  <si>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</si>
  <si>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</si>
  <si>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</si>
  <si>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</si>
  <si>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</si>
  <si>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</si>
  <si>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</si>
  <si>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</si>
  <si>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</si>
  <si>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</si>
  <si>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</si>
  <si>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</si>
  <si>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</si>
  <si>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</si>
  <si>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</si>
  <si>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</si>
  <si>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</si>
  <si>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</si>
  <si>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</si>
  <si>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</si>
  <si>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</si>
  <si>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</si>
  <si>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</si>
  <si>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</si>
  <si>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</si>
  <si>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</si>
  <si>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</si>
  <si>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</si>
  <si>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</si>
  <si>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</si>
  <si>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</si>
  <si>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</si>
  <si>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</si>
  <si>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</si>
  <si>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</si>
  <si>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</si>
  <si>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</si>
  <si>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</si>
  <si>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</si>
  <si>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</si>
  <si>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</si>
  <si>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</si>
  <si>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</si>
  <si>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</si>
  <si>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</si>
  <si>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</si>
  <si>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</si>
  <si>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</si>
  <si>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</si>
  <si>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</si>
  <si>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</si>
  <si>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</si>
  <si>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</si>
  <si>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</si>
  <si>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</si>
  <si>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</si>
  <si>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</si>
  <si>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</si>
  <si>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</si>
  <si>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</si>
  <si>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</si>
  <si>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</si>
  <si>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</si>
  <si>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</si>
  <si>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</si>
  <si>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</si>
  <si>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</si>
  <si>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</si>
  <si>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</si>
  <si>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</si>
  <si>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</si>
  <si>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</si>
  <si>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</si>
  <si>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</si>
  <si>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</si>
  <si>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</si>
  <si>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</si>
  <si>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</si>
  <si>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</si>
  <si>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</si>
  <si>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</si>
  <si>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</si>
  <si>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</si>
  <si>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</si>
  <si>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</si>
  <si>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</si>
  <si>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</si>
  <si>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</si>
  <si>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</si>
  <si>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</si>
  <si>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</si>
  <si>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</si>
  <si>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</si>
  <si>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</si>
  <si>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</si>
  <si>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</si>
  <si>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</si>
  <si>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</si>
  <si>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</si>
  <si>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</si>
  <si>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</si>
  <si>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</si>
  <si>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</si>
  <si>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</si>
  <si>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</si>
  <si>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</si>
  <si>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</si>
  <si>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</si>
  <si>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</si>
  <si>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</si>
  <si>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</si>
  <si>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</si>
  <si>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</si>
  <si>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</si>
  <si>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</si>
  <si>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</si>
  <si>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</si>
  <si>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</si>
  <si>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</si>
  <si>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</si>
  <si>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</si>
  <si>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</si>
  <si>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</si>
  <si>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</si>
  <si>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</si>
  <si>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</si>
  <si>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</si>
  <si>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</si>
  <si>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</si>
  <si>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</si>
  <si>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</si>
  <si>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</si>
  <si>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</si>
  <si>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</si>
  <si>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</si>
  <si>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</si>
  <si>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</si>
  <si>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</si>
  <si>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</si>
  <si>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</si>
  <si>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</si>
  <si>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</si>
  <si>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</si>
  <si>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</si>
  <si>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</si>
  <si>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</si>
  <si>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</si>
  <si>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</si>
  <si>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</si>
  <si>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</si>
  <si>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</si>
  <si>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</si>
  <si>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</si>
  <si>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</si>
  <si>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</si>
  <si>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</si>
  <si>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</si>
  <si>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</si>
  <si>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</si>
  <si>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</si>
  <si>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</si>
  <si>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</si>
  <si>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</si>
  <si>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</si>
  <si>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</si>
  <si>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</si>
  <si>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</si>
  <si>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</si>
  <si>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</si>
  <si>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</si>
  <si>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</si>
  <si>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</si>
  <si>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</si>
  <si>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</si>
  <si>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</si>
  <si>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</si>
  <si>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</si>
  <si>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</si>
  <si>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</si>
  <si>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</si>
  <si>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</si>
  <si>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</si>
  <si>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</si>
  <si>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</si>
  <si>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</si>
  <si>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</si>
  <si>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</si>
  <si>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</si>
  <si>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</si>
  <si>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</si>
  <si>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</si>
  <si>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</si>
  <si>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</si>
  <si>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</si>
  <si>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</si>
  <si>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</si>
  <si>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</si>
  <si>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</si>
  <si>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</si>
  <si>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</si>
  <si>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</si>
  <si>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</si>
  <si>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</si>
  <si>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</si>
  <si>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</si>
  <si>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</si>
  <si>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</si>
  <si>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</si>
  <si>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</si>
  <si>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</si>
  <si>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</si>
  <si>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</si>
  <si>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</si>
  <si>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</si>
  <si>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</si>
  <si>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</si>
  <si>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</si>
  <si>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</si>
  <si>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</si>
  <si>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</si>
  <si>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</si>
  <si>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</si>
  <si>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</si>
  <si>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</si>
  <si>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</si>
  <si>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</si>
  <si>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</si>
  <si>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</si>
  <si>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</si>
  <si>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</si>
  <si>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</si>
  <si>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</si>
  <si>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</si>
  <si>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</si>
  <si>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</si>
  <si>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</si>
  <si>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</si>
  <si>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</si>
  <si>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</si>
  <si>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</si>
  <si>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</si>
  <si>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</si>
  <si>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</si>
  <si>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</si>
  <si>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</si>
  <si>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</si>
  <si>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</si>
  <si>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</si>
  <si>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</si>
  <si>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</si>
  <si>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</si>
  <si>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</si>
  <si>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</si>
  <si>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</si>
  <si>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</si>
  <si>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</si>
  <si>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</si>
  <si>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</si>
  <si>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</si>
  <si>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</si>
  <si>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</si>
  <si>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</si>
  <si>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</si>
  <si>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</si>
  <si>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</si>
  <si>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</si>
  <si>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</si>
  <si>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</si>
  <si>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</si>
  <si>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</si>
  <si>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</si>
  <si>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</si>
  <si>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</si>
  <si>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</si>
  <si>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</si>
  <si>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</si>
  <si>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</si>
  <si>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</si>
  <si>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</si>
  <si>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</si>
  <si>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</si>
  <si>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</si>
  <si>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</si>
  <si>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</si>
  <si>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</si>
  <si>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</si>
  <si>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</si>
  <si>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</si>
  <si>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</si>
  <si>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</si>
  <si>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</si>
  <si>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</si>
  <si>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</si>
  <si>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</si>
  <si>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</si>
  <si>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</si>
  <si>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</si>
  <si>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</si>
  <si>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</si>
  <si>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</si>
  <si>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</si>
  <si>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</si>
  <si>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</si>
  <si>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</si>
  <si>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</si>
  <si>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</si>
  <si>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</si>
  <si>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</si>
  <si>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</si>
  <si>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</si>
  <si>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</si>
  <si>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</si>
  <si>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</si>
  <si>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</si>
  <si>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</si>
  <si>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</si>
  <si>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</si>
  <si>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</si>
  <si>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</si>
  <si>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</si>
  <si>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</si>
  <si>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</si>
  <si>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</si>
  <si>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</si>
  <si>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</si>
  <si>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</si>
  <si>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</si>
  <si>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</si>
  <si>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</si>
  <si>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</si>
  <si>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</si>
  <si>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</si>
  <si>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</si>
  <si>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</si>
  <si>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</si>
  <si>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</si>
  <si>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</si>
  <si>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</si>
  <si>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</si>
  <si>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</si>
  <si>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</si>
  <si>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</si>
  <si>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</si>
  <si>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</si>
  <si>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</si>
  <si>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</si>
  <si>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</si>
  <si>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</si>
  <si>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</si>
  <si>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</si>
  <si>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</si>
  <si>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</si>
  <si>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</si>
  <si>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</si>
  <si>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</si>
  <si>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</si>
  <si>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</si>
  <si>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</si>
  <si>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</si>
  <si>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</si>
  <si>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</si>
  <si>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</si>
  <si>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</si>
  <si>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</si>
  <si>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</si>
  <si>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</si>
  <si>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</si>
  <si>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</si>
  <si>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</si>
  <si>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</si>
  <si>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</si>
  <si>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</si>
  <si>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</si>
  <si>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</si>
  <si>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</si>
  <si>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</si>
  <si>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</si>
  <si>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</si>
  <si>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</si>
  <si>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</si>
  <si>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</si>
  <si>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</si>
  <si>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</si>
  <si>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</si>
  <si>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</si>
  <si>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</si>
  <si>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</si>
  <si>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</si>
  <si>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</si>
  <si>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</si>
  <si>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</si>
  <si>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</si>
  <si>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</si>
  <si>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</si>
  <si>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</si>
  <si>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</si>
  <si>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</si>
  <si>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</si>
  <si>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</si>
  <si>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</si>
  <si>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</si>
  <si>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</si>
  <si>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</si>
  <si>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</si>
  <si>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</si>
  <si>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</si>
  <si>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</si>
  <si>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</si>
  <si>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</si>
  <si>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</si>
  <si>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</si>
  <si>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</si>
  <si>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</si>
  <si>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</si>
  <si>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</si>
  <si>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</si>
  <si>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</si>
  <si>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</si>
  <si>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</si>
  <si>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</si>
  <si>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</si>
  <si>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</si>
  <si>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</si>
  <si>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</si>
  <si>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</si>
  <si>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</si>
  <si>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</si>
  <si>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</si>
  <si>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</si>
  <si>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</si>
  <si>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</si>
  <si>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</si>
  <si>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</si>
  <si>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</si>
  <si>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</si>
  <si>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</si>
  <si>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</si>
  <si>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</si>
  <si>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</si>
  <si>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</si>
  <si>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</si>
  <si>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</si>
  <si>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</si>
  <si>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</si>
  <si>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</si>
  <si>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</si>
  <si>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</si>
  <si>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</si>
  <si>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</si>
  <si>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</si>
  <si>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</si>
  <si>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</si>
  <si>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</si>
  <si>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</si>
  <si>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</si>
  <si>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</si>
  <si>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</si>
  <si>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</si>
  <si>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</si>
  <si>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</si>
  <si>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</si>
  <si>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</si>
  <si>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</si>
  <si>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</si>
  <si>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</si>
  <si>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</si>
  <si>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</si>
  <si>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</si>
  <si>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</si>
  <si>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</si>
  <si>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</si>
  <si>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</si>
  <si>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</si>
  <si>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</si>
  <si>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</si>
  <si>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</si>
  <si>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</si>
  <si>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</si>
  <si>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</si>
  <si>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</si>
  <si>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</si>
  <si>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</si>
  <si>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</si>
  <si>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</si>
  <si>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</si>
  <si>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</si>
  <si>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</si>
  <si>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</si>
  <si>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</si>
  <si>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</si>
  <si>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</si>
  <si>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</si>
  <si>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</si>
  <si>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</si>
  <si>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</si>
  <si>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</si>
  <si>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</si>
  <si>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</si>
  <si>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</si>
  <si>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</si>
  <si>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</si>
  <si>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</si>
  <si>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</si>
  <si>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</si>
  <si>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</si>
  <si>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</si>
  <si>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</si>
  <si>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</si>
  <si>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</si>
  <si>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</si>
  <si>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</si>
  <si>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</si>
  <si>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</si>
  <si>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</si>
  <si>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</si>
  <si>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</si>
  <si>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</si>
  <si>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</si>
  <si>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</si>
  <si>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</si>
  <si>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</si>
  <si>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</si>
  <si>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</si>
  <si>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</si>
  <si>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</si>
  <si>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</si>
  <si>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</si>
  <si>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</si>
  <si>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</si>
  <si>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</si>
  <si>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</si>
  <si>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</si>
  <si>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</si>
  <si>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</si>
  <si>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</si>
  <si>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</si>
  <si>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</si>
  <si>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</si>
  <si>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</si>
  <si>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</si>
  <si>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</si>
  <si>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</si>
  <si>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</si>
  <si>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</si>
  <si>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</si>
  <si>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</si>
  <si>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</si>
  <si>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</si>
  <si>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</si>
  <si>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</si>
  <si>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</si>
  <si>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</si>
  <si>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</si>
  <si>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</si>
  <si>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</si>
  <si>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</si>
  <si>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</si>
  <si>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</si>
  <si>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</si>
  <si>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</si>
  <si>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</si>
  <si>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</si>
  <si>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</si>
  <si>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</si>
  <si>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</si>
  <si>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</si>
  <si>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</si>
  <si>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</si>
  <si>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</si>
  <si>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</si>
  <si>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</si>
  <si>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</si>
  <si>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</si>
  <si>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</si>
  <si>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</si>
  <si>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</si>
  <si>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</si>
  <si>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</si>
  <si>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</si>
  <si>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</si>
  <si>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</si>
  <si>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</si>
  <si>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</si>
  <si>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</si>
  <si>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</si>
  <si>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</si>
  <si>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</si>
  <si>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</si>
  <si>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</si>
  <si>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</si>
  <si>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</si>
  <si>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</si>
  <si>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</si>
  <si>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</si>
  <si>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</si>
  <si>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</si>
  <si>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</si>
  <si>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</si>
  <si>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</si>
  <si>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</si>
  <si>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</si>
  <si>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</si>
  <si>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</si>
  <si>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</si>
  <si>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</si>
  <si>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</si>
  <si>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</si>
  <si>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</si>
  <si>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</si>
  <si>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</si>
  <si>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</si>
  <si>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</si>
  <si>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</si>
  <si>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</si>
  <si>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</si>
  <si>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</si>
  <si>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</si>
  <si>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</si>
  <si>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</si>
  <si>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</si>
  <si>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</si>
  <si>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</si>
  <si>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</si>
  <si>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</si>
  <si>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</si>
  <si>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</si>
  <si>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</si>
  <si>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</si>
  <si>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</si>
  <si>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</si>
  <si>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</si>
  <si>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</si>
  <si>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</si>
  <si>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</si>
  <si>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</si>
  <si>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</si>
  <si>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</si>
  <si>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</si>
  <si>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</si>
  <si>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</si>
  <si>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</si>
  <si>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</si>
  <si>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</si>
  <si>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</si>
  <si>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</si>
  <si>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</si>
  <si>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</si>
  <si>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</si>
  <si>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</si>
  <si>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</si>
  <si>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</si>
  <si>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</si>
  <si>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</si>
  <si>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</si>
  <si>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</si>
  <si>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</si>
  <si>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</si>
  <si>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</si>
  <si>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</si>
  <si>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</si>
  <si>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</si>
  <si>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</si>
  <si>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</si>
  <si>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</si>
  <si>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</si>
  <si>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</si>
  <si>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</si>
  <si>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</si>
  <si>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</si>
  <si>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</si>
  <si>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</si>
  <si>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</si>
  <si>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</si>
  <si>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</si>
  <si>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</si>
  <si>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</si>
  <si>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</si>
  <si>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</si>
  <si>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</si>
  <si>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</si>
  <si>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</si>
  <si>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</si>
  <si>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</si>
  <si>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</si>
  <si>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</si>
  <si>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</si>
  <si>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</si>
  <si>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</si>
  <si>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</si>
  <si>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</si>
  <si>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</si>
  <si>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</si>
  <si>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</si>
  <si>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</si>
  <si>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</si>
  <si>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</si>
  <si>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</si>
  <si>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</si>
  <si>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</si>
  <si>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</si>
  <si>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</si>
  <si>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</si>
  <si>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</si>
  <si>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</si>
  <si>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</si>
  <si>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</si>
  <si>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</si>
  <si>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</si>
  <si>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</si>
  <si>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</si>
  <si>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</si>
  <si>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</si>
  <si>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</si>
  <si>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</si>
  <si>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</si>
  <si>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</si>
  <si>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</si>
  <si>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</si>
  <si>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</si>
  <si>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</si>
  <si>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</si>
  <si>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</si>
  <si>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</si>
  <si>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</si>
  <si>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</si>
  <si>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</si>
  <si>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</si>
  <si>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</si>
  <si>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</si>
  <si>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</si>
  <si>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</si>
  <si>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</si>
  <si>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</si>
  <si>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</si>
  <si>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</si>
  <si>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</si>
  <si>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</si>
  <si>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</si>
  <si>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</si>
  <si>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</si>
  <si>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</si>
  <si>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</si>
  <si>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</si>
  <si>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</si>
  <si>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</si>
  <si>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</si>
  <si>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</si>
  <si>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</si>
  <si>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</si>
  <si>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</si>
  <si>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</si>
  <si>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</si>
  <si>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</si>
  <si>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</si>
  <si>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</si>
  <si>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</si>
  <si>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</si>
  <si>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</si>
  <si>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</si>
  <si>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</si>
  <si>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</si>
  <si>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</si>
  <si>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</si>
  <si>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</si>
  <si>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</si>
  <si>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</si>
  <si>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</si>
  <si>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</si>
  <si>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</si>
  <si>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</si>
  <si>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</si>
  <si>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</si>
  <si>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</si>
  <si>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</si>
  <si>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</si>
  <si>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</si>
  <si>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</si>
  <si>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</si>
  <si>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</si>
  <si>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</si>
  <si>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</si>
  <si>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</si>
  <si>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</si>
  <si>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</si>
  <si>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</si>
  <si>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</si>
  <si>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</si>
  <si>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</si>
  <si>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</si>
  <si>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</si>
  <si>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</si>
  <si>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</si>
  <si>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</si>
  <si>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</si>
  <si>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</si>
  <si>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</si>
  <si>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</si>
  <si>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</si>
  <si>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</si>
  <si>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</si>
  <si>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</si>
  <si>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</si>
  <si>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</si>
  <si>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</si>
  <si>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</si>
  <si>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</si>
  <si>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</si>
  <si>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</si>
  <si>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</si>
  <si>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</si>
  <si>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</si>
  <si>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</si>
  <si>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</si>
  <si>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</si>
  <si>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</si>
  <si>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</si>
  <si>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</si>
  <si>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</si>
  <si>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</si>
  <si>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</si>
  <si>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</si>
  <si>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</si>
  <si>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</si>
  <si>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</si>
  <si>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</si>
  <si>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</si>
  <si>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</si>
  <si>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</si>
  <si>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</si>
  <si>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</si>
  <si>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</si>
  <si>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</si>
  <si>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</si>
  <si>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</si>
  <si>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</si>
  <si>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</si>
  <si>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</si>
  <si>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</si>
  <si>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</si>
  <si>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</si>
  <si>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</si>
  <si>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</si>
  <si>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</si>
  <si>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</si>
  <si>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</si>
  <si>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</si>
  <si>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</si>
  <si>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</si>
  <si>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</si>
  <si>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</si>
  <si>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</si>
  <si>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</si>
  <si>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</si>
  <si>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</si>
  <si>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</si>
  <si>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</si>
  <si>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</si>
  <si>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</si>
  <si>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</si>
  <si>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</si>
  <si>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</si>
  <si>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</si>
  <si>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</si>
  <si>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</si>
  <si>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</si>
  <si>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</si>
  <si>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</si>
  <si>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</si>
  <si>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</si>
  <si>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</si>
  <si>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</si>
  <si>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</si>
  <si>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</si>
  <si>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</si>
  <si>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</si>
  <si>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</si>
  <si>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</si>
  <si>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</si>
  <si>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</si>
  <si>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</si>
  <si>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</si>
  <si>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</si>
  <si>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</si>
  <si>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</si>
  <si>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</si>
  <si>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</si>
  <si>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</si>
  <si>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</si>
  <si>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</si>
  <si>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</si>
  <si>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</si>
  <si>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</si>
  <si>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</si>
  <si>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</si>
  <si>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</si>
  <si>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</si>
  <si>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</si>
  <si>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</si>
  <si>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</si>
  <si>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</si>
  <si>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</si>
  <si>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</si>
  <si>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</si>
  <si>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</si>
  <si>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</si>
  <si>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</si>
  <si>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</si>
  <si>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</si>
  <si>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</si>
  <si>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</si>
  <si>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</si>
  <si>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</si>
  <si>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</si>
  <si>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</si>
  <si>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</si>
  <si>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</si>
  <si>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</si>
  <si>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</si>
  <si>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</si>
  <si>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</si>
  <si>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</si>
  <si>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</si>
  <si>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</si>
  <si>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</si>
  <si>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</si>
  <si>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</si>
  <si>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</si>
  <si>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</si>
  <si>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</si>
  <si>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</si>
  <si>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</si>
  <si>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</si>
  <si>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</si>
  <si>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</si>
  <si>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</si>
  <si>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</si>
  <si>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</si>
  <si>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</si>
  <si>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</si>
  <si>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</si>
  <si>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</si>
  <si>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</si>
  <si>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</si>
  <si>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</si>
  <si>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</si>
  <si>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</si>
  <si>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</si>
  <si>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</si>
  <si>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</si>
  <si>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</si>
  <si>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</si>
  <si>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</si>
  <si>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</si>
  <si>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</si>
  <si>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</si>
  <si>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</si>
  <si>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</si>
  <si>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</si>
  <si>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</si>
  <si>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</si>
  <si>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</si>
  <si>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</si>
  <si>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</si>
  <si>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</si>
  <si>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</si>
  <si>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</si>
  <si>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</si>
  <si>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</si>
  <si>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</si>
  <si>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</si>
  <si>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</si>
  <si>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</si>
  <si>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</si>
  <si>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</si>
  <si>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</si>
  <si>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</si>
  <si>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</si>
  <si>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</si>
  <si>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</si>
  <si>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</si>
  <si>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</si>
  <si>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</si>
  <si>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</si>
  <si>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</si>
  <si>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</si>
  <si>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</si>
  <si>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</si>
  <si>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</si>
  <si>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</si>
  <si>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</si>
  <si>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</si>
  <si>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</si>
  <si>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</si>
  <si>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</si>
  <si>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</si>
  <si>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</si>
  <si>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</si>
  <si>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</si>
  <si>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</si>
  <si>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</si>
  <si>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</si>
  <si>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</si>
  <si>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</si>
  <si>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</si>
  <si>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</si>
  <si>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</si>
  <si>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</si>
  <si>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</si>
  <si>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</si>
  <si>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</si>
  <si>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</si>
  <si>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</si>
  <si>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</si>
  <si>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</si>
  <si>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</si>
  <si>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</si>
  <si>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</si>
  <si>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</si>
  <si>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</si>
  <si>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</si>
  <si>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</si>
  <si>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</si>
  <si>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</si>
  <si>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</si>
  <si>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</si>
  <si>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</si>
  <si>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</si>
  <si>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</si>
  <si>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</si>
  <si>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</si>
  <si>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</si>
  <si>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</si>
  <si>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</si>
  <si>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</si>
  <si>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</si>
  <si>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</si>
  <si>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</si>
  <si>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</si>
  <si>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</si>
  <si>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</si>
  <si>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</si>
  <si>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</si>
  <si>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</si>
  <si>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</si>
  <si>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</si>
  <si>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</si>
  <si>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</si>
  <si>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</si>
  <si>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</si>
  <si>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</si>
  <si>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</si>
  <si>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</si>
  <si>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</si>
  <si>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</si>
  <si>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</si>
  <si>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</si>
  <si>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</si>
  <si>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</si>
  <si>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</si>
  <si>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</si>
  <si>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</si>
  <si>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</si>
  <si>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</si>
  <si>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</si>
  <si>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</si>
  <si>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</si>
  <si>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</si>
  <si>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</si>
  <si>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</si>
  <si>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</si>
  <si>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</si>
  <si>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</si>
  <si>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</si>
  <si>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</si>
  <si>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</si>
  <si>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</si>
  <si>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</si>
  <si>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</si>
  <si>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</si>
  <si>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</si>
  <si>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</si>
  <si>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</si>
  <si>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</si>
  <si>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</si>
  <si>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</si>
  <si>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</si>
  <si>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</si>
  <si>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</si>
  <si>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</si>
  <si>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</si>
  <si>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</si>
  <si>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</si>
  <si>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</si>
  <si>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</si>
  <si>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</si>
  <si>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</si>
  <si>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</si>
  <si>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</si>
  <si>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</si>
  <si>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</si>
  <si>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</si>
  <si>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</si>
  <si>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</si>
  <si>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</si>
  <si>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</si>
  <si>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</si>
  <si>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</si>
  <si>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</si>
  <si>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</si>
  <si>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</si>
  <si>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</si>
  <si>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</si>
  <si>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</si>
  <si>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</si>
  <si>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</si>
  <si>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</si>
  <si>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</si>
  <si>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</si>
  <si>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</si>
  <si>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</si>
  <si>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</si>
  <si>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</si>
  <si>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</si>
  <si>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</si>
  <si>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</si>
  <si>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</si>
  <si>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</si>
  <si>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</si>
  <si>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</si>
  <si>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</si>
  <si>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</si>
  <si>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</si>
  <si>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</si>
  <si>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</si>
  <si>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</si>
  <si>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</si>
  <si>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</si>
  <si>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</si>
  <si>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</si>
  <si>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</si>
  <si>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</si>
  <si>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</si>
  <si>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</si>
  <si>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</si>
  <si>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</si>
  <si>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</si>
  <si>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</si>
  <si>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</si>
  <si>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</si>
  <si>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</si>
  <si>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</si>
  <si>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</si>
  <si>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</si>
  <si>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</si>
  <si>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</si>
  <si>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</si>
  <si>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</si>
  <si>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</si>
  <si>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</si>
  <si>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</si>
  <si>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</si>
  <si>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</si>
  <si>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</si>
  <si>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</si>
  <si>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</si>
  <si>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</si>
  <si>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</si>
  <si>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</si>
  <si>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</si>
  <si>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</si>
  <si>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</si>
  <si>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</si>
  <si>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</si>
  <si>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</si>
  <si>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</si>
  <si>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</si>
  <si>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</si>
  <si>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</si>
  <si>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</si>
  <si>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</si>
  <si>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</si>
  <si>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</si>
  <si>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</si>
  <si>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</si>
  <si>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</si>
  <si>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</si>
  <si>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</si>
  <si>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</si>
  <si>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</si>
  <si>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</si>
  <si>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</si>
  <si>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</si>
  <si>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</si>
  <si>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</si>
  <si>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</si>
  <si>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</si>
  <si>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</si>
  <si>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</si>
  <si>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</si>
  <si>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</si>
  <si>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</si>
  <si>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</si>
  <si>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</si>
  <si>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</si>
  <si>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</si>
  <si>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</si>
  <si>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</si>
  <si>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</si>
  <si>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</si>
  <si>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</si>
  <si>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</si>
  <si>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</si>
  <si>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</si>
  <si>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</si>
  <si>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</si>
  <si>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</si>
  <si>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</si>
  <si>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</si>
  <si>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</si>
  <si>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</si>
  <si>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</si>
  <si>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</si>
  <si>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</si>
  <si>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</si>
  <si>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</si>
  <si>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</si>
  <si>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</si>
  <si>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</si>
  <si>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</si>
  <si>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</si>
  <si>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</si>
  <si>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</si>
  <si>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</si>
  <si>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</si>
  <si>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</si>
  <si>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</si>
  <si>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</si>
  <si>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</si>
  <si>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</si>
  <si>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</si>
  <si>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</si>
  <si>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</si>
  <si>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</si>
  <si>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</si>
  <si>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</si>
  <si>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</si>
  <si>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</si>
  <si>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</si>
  <si>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</si>
  <si>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</si>
  <si>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</si>
  <si>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</si>
  <si>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</si>
  <si>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</si>
  <si>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</si>
  <si>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</si>
  <si>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</si>
  <si>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</si>
  <si>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</si>
  <si>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</si>
  <si>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</si>
  <si>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</si>
  <si>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</si>
  <si>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</si>
  <si>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</si>
  <si>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</si>
  <si>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</si>
  <si>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</si>
  <si>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</si>
  <si>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</si>
  <si>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</si>
  <si>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</si>
  <si>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</si>
  <si>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</si>
  <si>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</si>
  <si>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</si>
  <si>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</si>
  <si>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</si>
  <si>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</si>
  <si>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</si>
  <si>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</si>
  <si>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</si>
  <si>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</si>
  <si>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</si>
  <si>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</si>
  <si>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</si>
  <si>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</si>
  <si>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</si>
  <si>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</si>
  <si>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</si>
  <si>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</si>
  <si>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</si>
  <si>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</si>
  <si>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</si>
  <si>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</si>
  <si>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</si>
  <si>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</si>
  <si>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</si>
  <si>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</si>
  <si>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</si>
  <si>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</si>
  <si>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</si>
  <si>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</si>
  <si>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</si>
  <si>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</si>
  <si>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</si>
  <si>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</si>
  <si>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</si>
  <si>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</si>
  <si>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</si>
  <si>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</si>
  <si>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</si>
  <si>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</si>
  <si>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</si>
  <si>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</si>
  <si>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</si>
  <si>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</si>
  <si>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</si>
  <si>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</si>
  <si>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</si>
  <si>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</si>
  <si>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</si>
  <si>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</si>
  <si>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</si>
  <si>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</si>
  <si>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</si>
  <si>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</si>
  <si>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</si>
  <si>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</si>
  <si>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</si>
  <si>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</si>
  <si>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</si>
  <si>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</si>
  <si>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</si>
  <si>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</si>
  <si>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</si>
  <si>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</si>
  <si>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</si>
  <si>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</si>
  <si>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</si>
  <si>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</si>
  <si>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</si>
  <si>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</si>
  <si>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</si>
  <si>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</si>
  <si>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</si>
  <si>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</si>
  <si>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</si>
  <si>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</si>
  <si>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</si>
  <si>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</si>
  <si>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</si>
  <si>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</si>
  <si>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</si>
  <si>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</si>
  <si>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</si>
  <si>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</si>
  <si>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</si>
  <si>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</si>
  <si>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</si>
  <si>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</si>
  <si>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</si>
  <si>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</si>
  <si>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</si>
  <si>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</si>
  <si>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</si>
  <si>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</si>
  <si>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</si>
  <si>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</si>
  <si>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</si>
  <si>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</si>
  <si>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</si>
  <si>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</si>
  <si>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</si>
  <si>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</si>
  <si>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</si>
  <si>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</si>
  <si>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</si>
  <si>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</si>
  <si>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</si>
  <si>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</si>
  <si>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</si>
  <si>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</si>
  <si>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</si>
  <si>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</si>
  <si>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</si>
  <si>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</si>
  <si>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</si>
  <si>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</si>
  <si>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</si>
  <si>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</si>
  <si>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</si>
  <si>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</si>
  <si>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</si>
  <si>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</si>
  <si>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</si>
  <si>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</si>
  <si>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</si>
  <si>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</si>
  <si>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</si>
  <si>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</si>
  <si>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</si>
  <si>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</si>
  <si>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</si>
  <si>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</si>
  <si>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</si>
  <si>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</si>
  <si>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</si>
  <si>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</si>
  <si>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</si>
  <si>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</si>
  <si>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</si>
  <si>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</si>
  <si>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</si>
  <si>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</si>
  <si>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</si>
  <si>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</si>
  <si>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</si>
  <si>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</si>
  <si>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</si>
  <si>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</si>
  <si>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</si>
  <si>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</si>
  <si>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</si>
  <si>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</si>
  <si>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</si>
  <si>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</si>
  <si>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</si>
  <si>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</si>
  <si>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</si>
  <si>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</si>
  <si>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</si>
  <si>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</si>
  <si>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</si>
  <si>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</si>
  <si>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</si>
  <si>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</si>
  <si>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</si>
  <si>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</si>
  <si>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</si>
  <si>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</si>
  <si>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</si>
  <si>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</si>
  <si>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</si>
  <si>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</si>
  <si>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</si>
  <si>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</si>
  <si>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</si>
  <si>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</si>
  <si>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</si>
  <si>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</si>
  <si>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</si>
  <si>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</si>
  <si>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</si>
  <si>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</si>
  <si>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</si>
  <si>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</si>
  <si>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</si>
  <si>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</si>
  <si>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</si>
  <si>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</si>
  <si>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</si>
  <si>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</si>
  <si>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</si>
  <si>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</si>
  <si>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</si>
  <si>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</si>
  <si>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</si>
  <si>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</si>
  <si>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</si>
  <si>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</si>
  <si>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</si>
  <si>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</si>
  <si>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</si>
  <si>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</si>
  <si>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</si>
  <si>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</si>
  <si>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</si>
  <si>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</si>
  <si>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</si>
  <si>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</si>
  <si>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</si>
  <si>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</si>
  <si>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</si>
  <si>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</si>
  <si>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</si>
  <si>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</si>
  <si>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</si>
  <si>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</si>
  <si>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</si>
  <si>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</si>
  <si>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</si>
  <si>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</si>
  <si>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</si>
  <si>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</si>
  <si>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</si>
  <si>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</si>
  <si>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</si>
  <si>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</si>
  <si>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</si>
  <si>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</si>
  <si>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</si>
  <si>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</si>
  <si>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</si>
  <si>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</si>
  <si>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</si>
  <si>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</si>
  <si>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</si>
  <si>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</si>
  <si>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</si>
  <si>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</si>
  <si>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</si>
  <si>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</si>
  <si>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</si>
  <si>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</si>
  <si>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</si>
  <si>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</si>
  <si>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</si>
  <si>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</si>
  <si>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</si>
  <si>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</si>
  <si>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</si>
  <si>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</si>
  <si>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</si>
  <si>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</si>
  <si>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</si>
  <si>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</si>
  <si>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</si>
  <si>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</si>
  <si>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</si>
  <si>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</si>
  <si>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</si>
  <si>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</si>
  <si>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</si>
  <si>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</si>
  <si>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</si>
  <si>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</si>
  <si>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</si>
  <si>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</si>
  <si>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</si>
  <si>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</si>
  <si>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</si>
  <si>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</si>
  <si>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</si>
  <si>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</si>
  <si>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</si>
  <si>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</si>
  <si>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</si>
  <si>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</si>
  <si>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</si>
  <si>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</si>
  <si>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</si>
  <si>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</si>
  <si>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</si>
  <si>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</si>
  <si>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</si>
  <si>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</si>
  <si>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</si>
  <si>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</si>
  <si>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</si>
  <si>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</si>
  <si>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</si>
  <si>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</si>
  <si>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</si>
  <si>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</si>
  <si>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</si>
  <si>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</si>
  <si>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</si>
  <si>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</si>
  <si>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</si>
  <si>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</si>
  <si>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</si>
  <si>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</si>
  <si>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</si>
  <si>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</si>
  <si>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</si>
  <si>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</si>
  <si>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</si>
  <si>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</si>
  <si>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</si>
  <si>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</si>
  <si>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</si>
  <si>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</si>
  <si>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</si>
  <si>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</si>
  <si>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</si>
  <si>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</si>
  <si>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</si>
  <si>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</si>
  <si>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</si>
  <si>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</si>
  <si>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</si>
  <si>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</si>
  <si>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</si>
  <si>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</si>
  <si>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</si>
  <si>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</si>
  <si>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</si>
  <si>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</si>
  <si>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</si>
  <si>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</si>
  <si>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</si>
  <si>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</si>
  <si>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</si>
  <si>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</si>
  <si>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</si>
  <si>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</si>
  <si>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</si>
  <si>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</si>
  <si>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</si>
  <si>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</si>
  <si>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</si>
  <si>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</si>
  <si>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</si>
  <si>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</si>
  <si>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</si>
  <si>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</si>
  <si>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</si>
  <si>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</si>
  <si>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</si>
  <si>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</si>
  <si>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</si>
  <si>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</si>
  <si>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</si>
  <si>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</si>
  <si>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</si>
  <si>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</si>
  <si>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</si>
  <si>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</si>
  <si>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</si>
  <si>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</si>
  <si>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</si>
  <si>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</si>
  <si>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</si>
  <si>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</si>
  <si>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</si>
  <si>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</si>
  <si>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</si>
  <si>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</si>
  <si>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</si>
  <si>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</si>
  <si>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</si>
  <si>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</si>
  <si>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</si>
  <si>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</si>
  <si>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</si>
  <si>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</si>
  <si>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</si>
  <si>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</si>
  <si>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</si>
  <si>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</si>
  <si>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</si>
  <si>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</si>
  <si>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</si>
  <si>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</si>
  <si>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</si>
  <si>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</si>
  <si>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</si>
  <si>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</si>
  <si>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</si>
  <si>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</si>
  <si>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</si>
  <si>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</si>
  <si>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</si>
  <si>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</si>
  <si>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</si>
  <si>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</si>
  <si>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</si>
  <si>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</si>
  <si>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</si>
  <si>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</si>
  <si>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</si>
  <si>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</si>
  <si>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</si>
  <si>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</si>
  <si>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</si>
  <si>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</si>
  <si>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</si>
  <si>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</si>
  <si>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</si>
  <si>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</si>
  <si>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</si>
  <si>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</si>
  <si>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</si>
  <si>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</si>
  <si>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</si>
  <si>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</si>
  <si>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</si>
  <si>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</si>
  <si>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</si>
  <si>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</si>
  <si>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</si>
  <si>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</si>
  <si>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</si>
  <si>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</si>
  <si>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</si>
  <si>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</si>
  <si>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</si>
  <si>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</si>
  <si>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</si>
  <si>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</si>
  <si>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</si>
  <si>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</si>
  <si>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</si>
  <si>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</si>
  <si>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</si>
  <si>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</si>
  <si>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</si>
  <si>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</si>
  <si>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</si>
  <si>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</si>
  <si>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</si>
  <si>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</si>
  <si>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</si>
  <si>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</si>
  <si>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</si>
  <si>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</si>
  <si>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</si>
  <si>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</si>
  <si>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</si>
  <si>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</si>
  <si>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</si>
  <si>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</si>
  <si>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</si>
  <si>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</si>
  <si>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</si>
  <si>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</si>
  <si>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</si>
  <si>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</si>
  <si>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</si>
  <si>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</si>
  <si>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</si>
  <si>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</si>
  <si>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</si>
  <si>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</si>
  <si>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</si>
  <si>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</si>
  <si>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</si>
  <si>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</si>
  <si>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</si>
  <si>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</si>
  <si>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</si>
  <si>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</si>
  <si>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</si>
  <si>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</si>
  <si>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</si>
  <si>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</si>
  <si>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</si>
  <si>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</si>
  <si>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</si>
  <si>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</si>
  <si>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</si>
  <si>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</si>
  <si>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</si>
  <si>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</si>
  <si>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</si>
  <si>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</si>
  <si>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</si>
  <si>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</si>
  <si>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</si>
  <si>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</si>
  <si>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</si>
  <si>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</si>
  <si>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</si>
  <si>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</si>
  <si>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</si>
  <si>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</si>
  <si>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</si>
  <si>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</si>
  <si>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</si>
  <si>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</si>
  <si>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</si>
  <si>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</si>
  <si>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</si>
  <si>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</si>
  <si>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</si>
  <si>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</si>
  <si>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</si>
  <si>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</si>
  <si>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</si>
  <si>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</si>
  <si>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</si>
  <si>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</si>
  <si>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</si>
  <si>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</si>
  <si>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</si>
  <si>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</si>
  <si>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</si>
  <si>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</si>
  <si>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</si>
  <si>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</si>
  <si>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</si>
  <si>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</si>
  <si>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</si>
  <si>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</si>
  <si>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</si>
  <si>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</si>
  <si>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</si>
  <si>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</si>
  <si>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</si>
  <si>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</si>
  <si>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</si>
  <si>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</si>
  <si>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</si>
  <si>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</si>
  <si>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</si>
  <si>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</si>
  <si>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</si>
  <si>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</si>
  <si>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</si>
  <si>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</si>
  <si>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</si>
  <si>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</si>
  <si>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</si>
  <si>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</si>
  <si>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</si>
  <si>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</si>
  <si>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</si>
  <si>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</si>
  <si>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</si>
  <si>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</si>
  <si>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</si>
  <si>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</si>
  <si>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</si>
  <si>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</si>
  <si>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</si>
  <si>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</si>
  <si>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</si>
  <si>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</si>
  <si>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</si>
  <si>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</si>
  <si>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</si>
  <si>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</si>
  <si>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</si>
  <si>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</si>
  <si>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</si>
  <si>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</si>
  <si>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</si>
  <si>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</si>
  <si>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</si>
  <si>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</si>
  <si>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</si>
  <si>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</si>
  <si>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</si>
  <si>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</si>
  <si>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</si>
  <si>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</si>
  <si>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</si>
  <si>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</si>
  <si>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</si>
  <si>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</si>
  <si>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</si>
  <si>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</si>
  <si>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</si>
  <si>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</si>
  <si>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</si>
  <si>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</si>
  <si>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</si>
  <si>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</si>
  <si>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</si>
  <si>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</si>
  <si>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</si>
  <si>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</si>
  <si>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</si>
  <si>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</si>
  <si>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</si>
  <si>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</si>
  <si>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</si>
  <si>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</si>
  <si>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</si>
  <si>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</si>
  <si>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</si>
  <si>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</si>
  <si>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</si>
  <si>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</si>
  <si>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</si>
  <si>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</si>
  <si>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</si>
  <si>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</si>
  <si>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</si>
  <si>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</si>
  <si>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</si>
  <si>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</si>
  <si>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</si>
  <si>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</si>
  <si>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</si>
  <si>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</si>
  <si>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</si>
  <si>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</si>
  <si>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</si>
  <si>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</si>
  <si>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</si>
  <si>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</si>
  <si>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</si>
  <si>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</si>
  <si>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</si>
  <si>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</si>
  <si>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</si>
  <si>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</si>
  <si>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</si>
  <si>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</si>
  <si>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</si>
  <si>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</si>
  <si>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</si>
  <si>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</si>
  <si>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</si>
  <si>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</si>
  <si>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</si>
  <si>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</si>
  <si>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</si>
  <si>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</si>
  <si>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</si>
  <si>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</si>
  <si>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</si>
  <si>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</si>
  <si>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</si>
  <si>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</si>
  <si>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</si>
  <si>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</si>
  <si>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</si>
  <si>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</si>
  <si>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</si>
  <si>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</si>
  <si>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</si>
  <si>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</si>
  <si>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</si>
  <si>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</si>
  <si>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</si>
  <si>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</si>
  <si>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</si>
  <si>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</si>
  <si>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</si>
  <si>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</si>
  <si>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</si>
  <si>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</si>
  <si>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</si>
  <si>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</si>
  <si>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</si>
  <si>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</si>
  <si>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</si>
  <si>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</si>
  <si>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</si>
  <si>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</si>
  <si>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</si>
  <si>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</si>
  <si>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</si>
  <si>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</si>
  <si>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</si>
  <si>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</si>
  <si>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</si>
  <si>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</si>
  <si>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</si>
  <si>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</si>
  <si>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</si>
  <si>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</si>
  <si>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</si>
  <si>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</si>
  <si>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</si>
  <si>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</si>
  <si>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</si>
  <si>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</si>
  <si>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</si>
  <si>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</si>
  <si>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</si>
  <si>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</si>
  <si>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</si>
  <si>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</si>
  <si>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</si>
  <si>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</si>
  <si>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</si>
  <si>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</si>
  <si>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</si>
  <si>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</si>
  <si>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</si>
  <si>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</si>
  <si>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</si>
  <si>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</si>
  <si>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</si>
  <si>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</si>
  <si>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</si>
  <si>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</si>
  <si>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</si>
  <si>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</si>
  <si>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</si>
  <si>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</si>
  <si>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</si>
  <si>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</si>
  <si>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</si>
  <si>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</si>
  <si>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</si>
  <si>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</si>
  <si>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</si>
  <si>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</si>
  <si>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</si>
  <si>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</si>
  <si>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</si>
  <si>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</si>
  <si>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</si>
  <si>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</si>
  <si>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</si>
  <si>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</si>
  <si>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</si>
  <si>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</si>
  <si>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</si>
  <si>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</si>
  <si>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</si>
  <si>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</si>
  <si>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</si>
  <si>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</si>
  <si>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</si>
  <si>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</si>
  <si>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</si>
  <si>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</si>
  <si>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</si>
  <si>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</si>
  <si>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</si>
  <si>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</si>
  <si>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</si>
  <si>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</si>
  <si>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</si>
  <si>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</si>
  <si>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</si>
  <si>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</si>
  <si>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</si>
  <si>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</si>
  <si>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</si>
  <si>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</si>
  <si>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</si>
  <si>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</si>
  <si>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</si>
  <si>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</si>
  <si>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</si>
  <si>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</si>
  <si>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</si>
  <si>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</si>
  <si>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</si>
  <si>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</si>
  <si>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</si>
  <si>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</si>
  <si>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</si>
  <si>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</si>
  <si>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</si>
  <si>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</si>
  <si>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</si>
  <si>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</si>
  <si>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</si>
  <si>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</si>
  <si>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</si>
  <si>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</si>
  <si>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</si>
  <si>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</si>
  <si>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</si>
  <si>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</si>
  <si>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</si>
  <si>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</si>
  <si>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</si>
  <si>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</si>
  <si>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</si>
  <si>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</si>
  <si>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</si>
  <si>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</si>
  <si>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</si>
  <si>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</si>
  <si>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</si>
  <si>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</si>
  <si>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</si>
  <si>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</si>
  <si>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</si>
  <si>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</si>
  <si>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</si>
  <si>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</si>
  <si>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</si>
  <si>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</si>
  <si>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</si>
  <si>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</si>
  <si>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</si>
  <si>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</si>
  <si>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</si>
  <si>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</si>
  <si>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</si>
  <si>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</si>
  <si>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</si>
  <si>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</si>
  <si>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</si>
  <si>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</si>
  <si>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</si>
  <si>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</si>
  <si>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</si>
  <si>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</si>
  <si>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</si>
  <si>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</si>
  <si>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</si>
  <si>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</si>
  <si>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</si>
  <si>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</si>
  <si>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</si>
  <si>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</si>
  <si>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</si>
  <si>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</si>
  <si>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</si>
  <si>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</si>
  <si>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</si>
  <si>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</si>
  <si>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</si>
  <si>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</si>
  <si>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</si>
  <si>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</si>
  <si>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</si>
  <si>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</si>
  <si>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</si>
  <si>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</si>
  <si>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</si>
  <si>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</si>
  <si>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</si>
  <si>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</si>
  <si>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</si>
  <si>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</si>
  <si>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</si>
  <si>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</si>
  <si>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</si>
  <si>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</si>
  <si>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</si>
  <si>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</si>
  <si>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</si>
  <si>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</si>
  <si>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</si>
  <si>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</si>
  <si>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</si>
  <si>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</si>
  <si>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</si>
  <si>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</si>
  <si>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</si>
  <si>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</si>
  <si>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</si>
  <si>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</si>
  <si>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</si>
  <si>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</si>
  <si>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</si>
  <si>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</si>
  <si>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</si>
  <si>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</si>
  <si>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</si>
  <si>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</si>
  <si>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</si>
  <si>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</si>
  <si>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</si>
  <si>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</si>
  <si>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</si>
  <si>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</si>
  <si>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</si>
  <si>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</si>
  <si>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</si>
  <si>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</si>
  <si>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</si>
  <si>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</si>
  <si>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</si>
  <si>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</si>
  <si>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</si>
  <si>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</si>
  <si>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</si>
  <si>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</si>
  <si>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</si>
  <si>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</si>
  <si>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</si>
  <si>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</si>
  <si>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</si>
  <si>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</si>
  <si>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</si>
  <si>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</si>
  <si>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</si>
  <si>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</si>
  <si>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</si>
  <si>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</si>
  <si>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</si>
  <si>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</si>
  <si>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</si>
  <si>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</si>
  <si>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</si>
  <si>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</si>
  <si>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</si>
  <si>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</si>
  <si>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</si>
  <si>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</si>
  <si>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</si>
  <si>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</si>
  <si>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</si>
  <si>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</si>
  <si>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</si>
  <si>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</si>
  <si>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</si>
  <si>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</si>
  <si>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</si>
  <si>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</si>
  <si>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</si>
  <si>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</si>
  <si>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</si>
  <si>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</si>
  <si>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</si>
  <si>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</si>
  <si>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</si>
  <si>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</si>
  <si>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</si>
  <si>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</si>
  <si>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</si>
  <si>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</si>
  <si>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</si>
  <si>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</si>
  <si>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</si>
  <si>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</si>
  <si>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</si>
  <si>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</si>
  <si>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</si>
  <si>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</si>
  <si>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</si>
  <si>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</si>
  <si>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</si>
  <si>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</si>
  <si>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</si>
  <si>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</si>
  <si>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</si>
  <si>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</si>
  <si>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</si>
  <si>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</si>
  <si>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</si>
  <si>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</si>
  <si>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</si>
  <si>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</si>
  <si>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</si>
  <si>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</si>
  <si>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</si>
  <si>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</si>
  <si>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</si>
  <si>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</si>
  <si>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</si>
  <si>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</si>
  <si>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</si>
  <si>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</si>
  <si>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</si>
  <si>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</si>
  <si>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</si>
  <si>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</si>
  <si>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</si>
  <si>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</si>
  <si>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</si>
  <si>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</si>
  <si>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</si>
  <si>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</si>
  <si>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</si>
  <si>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</si>
  <si>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</si>
  <si>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</si>
  <si>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</si>
  <si>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</si>
  <si>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</si>
  <si>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</si>
  <si>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</si>
  <si>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</si>
  <si>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</si>
  <si>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</si>
  <si>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</si>
  <si>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</si>
  <si>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</si>
  <si>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</si>
  <si>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</si>
  <si>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</si>
  <si>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</si>
  <si>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</si>
  <si>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</si>
  <si>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</si>
  <si>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</si>
  <si>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</si>
  <si>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</si>
  <si>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</si>
  <si>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</si>
  <si>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</si>
  <si>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</si>
  <si>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</si>
  <si>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</si>
  <si>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</si>
  <si>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</si>
  <si>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</si>
  <si>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</si>
  <si>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</si>
  <si>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</si>
  <si>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</si>
  <si>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</si>
  <si>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</si>
  <si>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</si>
  <si>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</si>
  <si>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</si>
  <si>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</si>
  <si>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</si>
  <si>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</si>
  <si>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</si>
  <si>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</si>
  <si>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</si>
  <si>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</si>
  <si>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</si>
  <si>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</si>
  <si>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</si>
  <si>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</si>
  <si>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</si>
  <si>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</si>
  <si>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</si>
  <si>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</si>
  <si>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</si>
  <si>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</si>
  <si>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</si>
  <si>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</si>
  <si>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</si>
  <si>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</si>
  <si>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</si>
  <si>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</si>
  <si>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</si>
  <si>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</si>
  <si>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</si>
  <si>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</si>
  <si>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</si>
  <si>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</si>
  <si>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</si>
  <si>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</si>
  <si>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</si>
  <si>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</si>
  <si>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</si>
  <si>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</si>
  <si>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</si>
  <si>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</si>
  <si>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</si>
  <si>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</si>
  <si>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</si>
  <si>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</si>
  <si>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</si>
  <si>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</si>
  <si>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</si>
  <si>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</si>
  <si>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</si>
  <si>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</si>
  <si>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</si>
  <si>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</si>
  <si>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</si>
  <si>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</si>
  <si>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</si>
  <si>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</si>
  <si>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</si>
  <si>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</si>
  <si>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</si>
  <si>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</si>
  <si>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</si>
  <si>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</si>
  <si>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</si>
  <si>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</si>
  <si>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</si>
  <si>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</si>
  <si>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</si>
  <si>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</si>
  <si>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</si>
  <si>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</si>
  <si>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</si>
  <si>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</si>
  <si>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</si>
  <si>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</si>
  <si>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</si>
  <si>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</si>
  <si>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</si>
  <si>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</si>
  <si>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</si>
  <si>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</si>
  <si>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</si>
  <si>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</si>
  <si>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</si>
  <si>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</si>
  <si>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</si>
  <si>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</si>
  <si>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</si>
  <si>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</si>
  <si>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</si>
  <si>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</si>
  <si>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</si>
  <si>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</si>
  <si>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</si>
  <si>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</si>
  <si>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</si>
  <si>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</si>
  <si>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</si>
  <si>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</si>
  <si>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</si>
  <si>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</si>
  <si>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</si>
  <si>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</si>
  <si>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</si>
  <si>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</si>
  <si>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</si>
  <si>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</si>
  <si>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</si>
  <si>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</si>
  <si>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</si>
  <si>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</si>
  <si>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</si>
  <si>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</si>
  <si>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</si>
  <si>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</si>
  <si>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</si>
  <si>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</si>
  <si>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</si>
  <si>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</si>
  <si>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</si>
  <si>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</si>
  <si>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</si>
  <si>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</si>
  <si>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</si>
  <si>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</si>
  <si>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</si>
  <si>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</si>
  <si>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</si>
  <si>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</si>
  <si>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</si>
  <si>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</si>
  <si>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</si>
  <si>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</si>
  <si>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</si>
  <si>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</si>
  <si>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</si>
  <si>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</si>
  <si>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</si>
  <si>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</si>
  <si>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</si>
  <si>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</si>
  <si>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</si>
  <si>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</si>
  <si>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</si>
  <si>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</si>
  <si>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</si>
  <si>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</si>
  <si>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</si>
  <si>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</si>
  <si>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</si>
  <si>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</si>
  <si>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</si>
  <si>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</si>
  <si>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</si>
  <si>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</si>
  <si>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</si>
  <si>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</si>
  <si>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</si>
  <si>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</si>
  <si>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</si>
  <si>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</si>
  <si>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</si>
  <si>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</si>
  <si>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</si>
  <si>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</si>
  <si>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</si>
  <si>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</si>
  <si>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</si>
  <si>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</si>
  <si>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</si>
  <si>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</si>
  <si>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</si>
  <si>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</si>
  <si>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</si>
  <si>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</si>
  <si>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</si>
  <si>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</si>
  <si>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</si>
  <si>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</si>
  <si>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</si>
  <si>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</si>
  <si>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</si>
  <si>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</si>
  <si>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</si>
  <si>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</si>
  <si>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</si>
  <si>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</si>
  <si>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</si>
  <si>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</si>
  <si>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</si>
  <si>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</si>
  <si>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</si>
  <si>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</si>
  <si>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</si>
  <si>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</si>
  <si>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</si>
  <si>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</si>
  <si>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</si>
  <si>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</si>
  <si>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</si>
  <si>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</si>
  <si>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</si>
  <si>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</si>
  <si>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</si>
  <si>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</si>
  <si>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</si>
  <si>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</si>
  <si>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</si>
  <si>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</si>
  <si>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</si>
  <si>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</si>
  <si>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</si>
  <si>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</si>
  <si>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</si>
  <si>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</si>
  <si>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</si>
  <si>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</si>
  <si>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</si>
  <si>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</si>
  <si>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</si>
  <si>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</si>
  <si>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</si>
  <si>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</si>
  <si>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</si>
  <si>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</si>
  <si>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</si>
  <si>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</si>
  <si>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</si>
  <si>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</si>
  <si>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</si>
  <si>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</si>
  <si>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</si>
  <si>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</si>
  <si>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</si>
  <si>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</si>
  <si>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</si>
  <si>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</si>
  <si>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</si>
  <si>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</si>
  <si>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</si>
  <si>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</si>
  <si>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</si>
  <si>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</si>
  <si>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</si>
  <si>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</si>
  <si>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</si>
  <si>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</si>
  <si>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</si>
  <si>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</si>
  <si>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</si>
  <si>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</si>
  <si>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</si>
  <si>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</si>
  <si>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</si>
  <si>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</si>
  <si>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</si>
  <si>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</si>
  <si>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</si>
  <si>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</si>
  <si>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</si>
  <si>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</si>
  <si>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</si>
  <si>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</si>
  <si>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</si>
  <si>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</si>
  <si>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</si>
  <si>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</si>
  <si>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</si>
  <si>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</si>
  <si>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</si>
  <si>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</si>
  <si>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</si>
  <si>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</si>
  <si>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</si>
  <si>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</si>
  <si>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</si>
  <si>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</si>
  <si>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</si>
  <si>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</si>
  <si>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</si>
  <si>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</si>
  <si>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</si>
  <si>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</si>
  <si>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</si>
  <si>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</si>
  <si>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</si>
  <si>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</si>
  <si>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</si>
  <si>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</si>
  <si>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</si>
  <si>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</si>
  <si>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</si>
  <si>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</si>
  <si>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</si>
  <si>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</si>
  <si>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</si>
  <si>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</si>
  <si>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</si>
  <si>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</si>
  <si>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</si>
  <si>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</si>
  <si>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</si>
  <si>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</si>
  <si>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</si>
  <si>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</si>
  <si>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</si>
  <si>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</si>
  <si>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</si>
  <si>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</si>
  <si>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</si>
  <si>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</si>
  <si>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</si>
  <si>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</si>
  <si>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</si>
  <si>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</si>
  <si>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</si>
  <si>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</si>
  <si>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</si>
  <si>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</si>
  <si>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</si>
  <si>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</si>
  <si>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</si>
  <si>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</si>
  <si>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</si>
  <si>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</si>
  <si>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</si>
  <si>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</si>
  <si>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</si>
  <si>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</si>
  <si>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</si>
  <si>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</si>
  <si>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</si>
  <si>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</si>
  <si>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</si>
  <si>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</si>
  <si>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</si>
  <si>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</si>
  <si>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</si>
  <si>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</si>
  <si>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</si>
  <si>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</si>
  <si>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</si>
  <si>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</si>
  <si>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</si>
  <si>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</si>
  <si>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</si>
  <si>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</si>
  <si>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</si>
  <si>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</si>
  <si>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</si>
  <si>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</si>
  <si>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</si>
  <si>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</si>
  <si>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</si>
  <si>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</si>
  <si>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</si>
  <si>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</si>
  <si>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</si>
  <si>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</si>
  <si>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</si>
  <si>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</si>
  <si>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</si>
  <si>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</si>
  <si>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</si>
  <si>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</si>
  <si>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</si>
  <si>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</si>
  <si>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</si>
  <si>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</si>
  <si>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</si>
  <si>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</si>
  <si>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</si>
  <si>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</si>
  <si>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</si>
  <si>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</si>
  <si>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</si>
  <si>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</si>
  <si>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</si>
  <si>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</si>
  <si>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</si>
  <si>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</si>
  <si>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</si>
  <si>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</si>
  <si>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</si>
  <si>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</si>
  <si>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</si>
  <si>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</si>
  <si>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</si>
  <si>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</si>
  <si>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</si>
  <si>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</si>
  <si>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</si>
  <si>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</si>
  <si>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</si>
  <si>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</si>
  <si>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</si>
  <si>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</si>
  <si>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</si>
  <si>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</si>
  <si>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</si>
  <si>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</si>
  <si>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</si>
  <si>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</si>
  <si>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</si>
  <si>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</si>
  <si>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</si>
  <si>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</si>
  <si>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</si>
  <si>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</si>
  <si>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</si>
  <si>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</si>
  <si>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</si>
  <si>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</si>
  <si>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</si>
  <si>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</si>
  <si>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</si>
  <si>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</si>
  <si>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</si>
  <si>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</si>
  <si>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</si>
  <si>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</si>
  <si>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</si>
  <si>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</si>
  <si>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</si>
  <si>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</si>
  <si>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</si>
  <si>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</si>
  <si>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</si>
  <si>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</si>
  <si>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</si>
  <si>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</si>
  <si>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</si>
  <si>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</si>
  <si>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</si>
  <si>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</si>
  <si>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</si>
  <si>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</si>
  <si>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</si>
  <si>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</si>
  <si>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</si>
  <si>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</si>
  <si>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</si>
  <si>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</si>
  <si>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</si>
  <si>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</si>
  <si>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</si>
  <si>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</si>
  <si>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</si>
  <si>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</si>
  <si>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</si>
  <si>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</si>
  <si>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</si>
  <si>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</si>
  <si>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</si>
  <si>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</si>
  <si>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</si>
  <si>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</si>
  <si>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</si>
  <si>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</si>
  <si>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</si>
  <si>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</si>
  <si>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</si>
  <si>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</si>
  <si>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</si>
  <si>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</si>
  <si>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</si>
  <si>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</si>
  <si>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</si>
  <si>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</si>
  <si>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</si>
  <si>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</si>
  <si>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</si>
  <si>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</si>
  <si>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</si>
  <si>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</si>
  <si>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</si>
  <si>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</si>
  <si>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</si>
  <si>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</si>
  <si>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</si>
  <si>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</si>
  <si>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</si>
  <si>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</si>
  <si>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</si>
  <si>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</si>
  <si>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</si>
  <si>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</si>
  <si>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</si>
  <si>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</si>
  <si>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</si>
  <si>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</si>
  <si>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</si>
  <si>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</si>
  <si>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</si>
  <si>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</si>
  <si>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</si>
  <si>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</si>
  <si>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</si>
  <si>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</si>
  <si>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</si>
  <si>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</si>
  <si>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</si>
  <si>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</si>
  <si>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</si>
  <si>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</si>
  <si>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</si>
  <si>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</si>
  <si>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</si>
  <si>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</si>
  <si>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</si>
  <si>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</si>
  <si>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</si>
  <si>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</si>
  <si>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</si>
  <si>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</si>
  <si>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</si>
  <si>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</si>
  <si>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</si>
  <si>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</si>
  <si>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</si>
  <si>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</si>
  <si>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</si>
  <si>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</si>
  <si>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</si>
  <si>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</si>
  <si>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</si>
  <si>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</si>
  <si>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</si>
  <si>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</si>
  <si>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</si>
  <si>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</si>
  <si>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</si>
  <si>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</si>
  <si>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</si>
  <si>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</si>
  <si>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</si>
  <si>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</si>
  <si>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</si>
  <si>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</si>
  <si>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</si>
  <si>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</si>
  <si>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</si>
  <si>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</si>
  <si>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</si>
  <si>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</si>
  <si>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</si>
  <si>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</si>
  <si>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</si>
  <si>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</si>
  <si>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</si>
  <si>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</si>
  <si>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</si>
  <si>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</si>
  <si>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</si>
  <si>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</si>
  <si>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</si>
  <si>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</si>
  <si>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</si>
  <si>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</si>
  <si>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</si>
  <si>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</si>
  <si>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</si>
  <si>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</si>
  <si>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</si>
  <si>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</si>
  <si>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</si>
  <si>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</si>
  <si>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</si>
  <si>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</si>
  <si>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</si>
  <si>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</si>
  <si>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</si>
  <si>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</si>
  <si>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</si>
  <si>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</si>
  <si>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</si>
  <si>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</si>
  <si>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</si>
  <si>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</si>
  <si>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</si>
  <si>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</si>
  <si>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</si>
  <si>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</si>
  <si>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</si>
  <si>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</si>
  <si>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</si>
  <si>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</si>
  <si>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</si>
  <si>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</si>
  <si>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</si>
  <si>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</si>
  <si>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</si>
  <si>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</si>
  <si>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</si>
  <si>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</si>
  <si>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</si>
  <si>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</si>
  <si>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</si>
  <si>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</si>
  <si>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</si>
  <si>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</si>
  <si>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</si>
  <si>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</si>
  <si>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</si>
  <si>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</si>
  <si>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</si>
  <si>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</si>
  <si>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</si>
  <si>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</si>
  <si>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</si>
  <si>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</si>
  <si>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</si>
  <si>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</si>
  <si>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</si>
  <si>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</si>
  <si>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</si>
  <si>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</si>
  <si>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</si>
  <si>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</si>
  <si>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</si>
  <si>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</si>
  <si>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</si>
  <si>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</si>
  <si>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</si>
  <si>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</si>
  <si>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</si>
  <si>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</si>
  <si>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</si>
  <si>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</si>
  <si>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</si>
  <si>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</si>
  <si>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</si>
  <si>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</si>
  <si>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</si>
  <si>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</si>
  <si>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</si>
  <si>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</si>
  <si>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</si>
  <si>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</si>
  <si>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</si>
  <si>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</si>
  <si>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</si>
  <si>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</si>
  <si>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</si>
  <si>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</si>
  <si>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</si>
  <si>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</si>
  <si>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</si>
  <si>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</si>
  <si>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</si>
  <si>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</si>
  <si>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</si>
  <si>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</si>
  <si>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</si>
  <si>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</si>
  <si>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</si>
  <si>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</si>
  <si>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</si>
  <si>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</si>
  <si>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</si>
  <si>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</si>
  <si>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</si>
  <si>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</si>
  <si>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</si>
  <si>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</si>
  <si>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</si>
  <si>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</si>
  <si>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</si>
  <si>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</si>
  <si>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</si>
  <si>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</si>
  <si>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</si>
  <si>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</si>
  <si>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</si>
  <si>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</si>
  <si>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</si>
  <si>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</si>
  <si>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</si>
  <si>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</si>
  <si>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</si>
  <si>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</si>
  <si>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</si>
  <si>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</si>
  <si>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</si>
  <si>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</si>
  <si>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</si>
  <si>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</si>
  <si>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</si>
  <si>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</si>
  <si>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</si>
  <si>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</si>
  <si>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</si>
  <si>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</si>
  <si>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</si>
  <si>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</si>
  <si>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</si>
  <si>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</si>
  <si>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</si>
  <si>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</si>
  <si>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</si>
  <si>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</si>
  <si>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</si>
  <si>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</si>
  <si>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</si>
  <si>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</si>
  <si>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</si>
  <si>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</si>
  <si>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</si>
  <si>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</si>
  <si>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</si>
  <si>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</si>
  <si>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</si>
  <si>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</si>
  <si>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</si>
  <si>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</si>
  <si>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</si>
  <si>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</si>
  <si>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</si>
  <si>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</si>
  <si>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</si>
  <si>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</si>
  <si>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</si>
  <si>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</si>
  <si>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</si>
  <si>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</si>
  <si>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</si>
  <si>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</si>
  <si>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</si>
  <si>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</si>
  <si>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</si>
  <si>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</si>
  <si>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</si>
  <si>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</si>
  <si>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</si>
  <si>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</si>
  <si>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</si>
  <si>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</si>
  <si>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</si>
  <si>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</si>
  <si>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</si>
  <si>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</si>
  <si>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</si>
  <si>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</si>
  <si>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</si>
  <si>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</si>
  <si>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</si>
  <si>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</si>
  <si>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</si>
  <si>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</si>
  <si>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</si>
  <si>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</si>
  <si>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</si>
  <si>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</si>
  <si>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</si>
  <si>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</si>
  <si>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</si>
  <si>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</si>
  <si>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</si>
  <si>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</si>
  <si>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</si>
  <si>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</si>
  <si>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</si>
  <si>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</si>
  <si>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</si>
  <si>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</si>
  <si>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</si>
  <si>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</si>
  <si>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</si>
  <si>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</si>
  <si>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</si>
  <si>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</si>
  <si>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</si>
  <si>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</si>
  <si>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</si>
  <si>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</si>
  <si>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</si>
  <si>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</si>
  <si>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</si>
  <si>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</si>
  <si>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</si>
  <si>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</si>
  <si>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</si>
  <si>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</si>
  <si>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</si>
  <si>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</si>
  <si>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</si>
  <si>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</si>
  <si>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</si>
  <si>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</si>
  <si>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</si>
  <si>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</si>
  <si>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</si>
  <si>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</si>
  <si>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</si>
  <si>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</si>
  <si>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</si>
  <si>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</si>
  <si>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</si>
  <si>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</si>
  <si>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</si>
  <si>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</si>
  <si>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</si>
  <si>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</si>
  <si>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</si>
  <si>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</si>
  <si>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</si>
  <si>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</si>
  <si>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</si>
  <si>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</si>
  <si>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</si>
  <si>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</si>
  <si>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</si>
  <si>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</si>
  <si>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</si>
  <si>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</si>
  <si>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</si>
  <si>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</si>
  <si>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</si>
  <si>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</si>
  <si>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</si>
  <si>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</si>
  <si>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</si>
  <si>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</si>
  <si>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</si>
  <si>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</si>
  <si>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</si>
  <si>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</si>
  <si>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</si>
  <si>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</si>
  <si>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</si>
  <si>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</si>
  <si>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</si>
  <si>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</si>
  <si>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</si>
  <si>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</si>
  <si>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</si>
  <si>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</si>
  <si>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</si>
  <si>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</si>
  <si>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</si>
  <si>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</si>
  <si>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</si>
  <si>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</si>
  <si>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</si>
  <si>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</si>
  <si>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</si>
  <si>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</si>
  <si>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</si>
  <si>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</si>
  <si>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</si>
  <si>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</si>
  <si>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</si>
  <si>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</si>
  <si>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</si>
  <si>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</si>
  <si>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</si>
  <si>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</si>
  <si>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</si>
  <si>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</si>
  <si>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</si>
  <si>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</si>
  <si>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</si>
  <si>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</si>
  <si>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</si>
  <si>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</si>
  <si>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</si>
  <si>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</si>
  <si>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</si>
  <si>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</si>
  <si>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</si>
  <si>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</si>
  <si>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</si>
  <si>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</si>
  <si>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</si>
  <si>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</si>
  <si>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</si>
  <si>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</si>
  <si>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</si>
  <si>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</si>
  <si>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</si>
  <si>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</si>
  <si>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</si>
  <si>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</si>
  <si>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</si>
  <si>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</si>
  <si>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</si>
  <si>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</si>
  <si>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</si>
  <si>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</si>
  <si>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</si>
  <si>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</si>
  <si>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</si>
  <si>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</si>
  <si>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</si>
  <si>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</si>
  <si>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</si>
  <si>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</si>
  <si>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</si>
  <si>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</si>
  <si>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</si>
  <si>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</si>
  <si>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</si>
  <si>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</si>
  <si>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</si>
  <si>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</si>
  <si>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</si>
  <si>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</si>
  <si>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</si>
  <si>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</si>
  <si>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</si>
  <si>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</si>
  <si>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</si>
  <si>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</si>
  <si>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</si>
  <si>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</si>
  <si>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</si>
  <si>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</si>
  <si>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</si>
  <si>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</si>
  <si>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</si>
  <si>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</si>
  <si>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</si>
  <si>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</si>
  <si>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</si>
  <si>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</si>
  <si>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</si>
  <si>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</si>
  <si>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</si>
  <si>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</si>
  <si>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</si>
  <si>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</si>
  <si>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</si>
  <si>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</si>
  <si>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</si>
  <si>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</si>
  <si>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</si>
  <si>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</si>
  <si>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</si>
  <si>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</si>
  <si>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</si>
  <si>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</si>
  <si>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</si>
  <si>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</si>
  <si>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</si>
  <si>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</si>
  <si>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</si>
  <si>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</si>
  <si>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</si>
  <si>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</si>
  <si>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</si>
  <si>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</si>
  <si>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</si>
  <si>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</si>
  <si>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</si>
  <si>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</si>
  <si>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</si>
  <si>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</si>
  <si>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</si>
  <si>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</si>
  <si>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</si>
  <si>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</si>
  <si>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</si>
  <si>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</si>
  <si>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</si>
  <si>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</si>
  <si>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</si>
  <si>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</si>
  <si>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</si>
  <si>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</si>
  <si>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</si>
  <si>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</si>
  <si>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</si>
  <si>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</si>
  <si>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</si>
  <si>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</si>
  <si>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</si>
  <si>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</si>
  <si>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</si>
  <si>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</si>
  <si>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</si>
  <si>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</si>
  <si>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</si>
  <si>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</si>
  <si>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</si>
  <si>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</si>
  <si>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</si>
  <si>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</si>
  <si>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</si>
  <si>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</si>
  <si>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</si>
  <si>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</si>
  <si>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</si>
  <si>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</si>
  <si>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</si>
  <si>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</si>
  <si>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</si>
  <si>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</si>
  <si>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</si>
  <si>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</si>
  <si>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</si>
  <si>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</si>
  <si>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</si>
  <si>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</si>
  <si>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</si>
  <si>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</si>
  <si>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</si>
  <si>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</si>
  <si>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</si>
  <si>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</si>
  <si>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</si>
  <si>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</si>
  <si>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</si>
  <si>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</si>
  <si>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</si>
  <si>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</si>
  <si>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</si>
  <si>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</si>
  <si>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</si>
  <si>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</si>
  <si>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</si>
  <si>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</si>
  <si>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</si>
  <si>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</si>
  <si>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</si>
  <si>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</si>
  <si>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</si>
  <si>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</si>
  <si>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</si>
  <si>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</si>
  <si>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</si>
  <si>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</si>
  <si>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</si>
  <si>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</si>
  <si>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</si>
  <si>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</si>
  <si>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</si>
  <si>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</si>
  <si>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</si>
  <si>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</si>
  <si>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</si>
  <si>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</si>
  <si>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</si>
  <si>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</si>
  <si>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</si>
  <si>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</si>
  <si>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</si>
  <si>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</si>
  <si>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</si>
  <si>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</si>
  <si>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</si>
  <si>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</si>
  <si>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</si>
  <si>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</si>
  <si>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</si>
  <si>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</si>
  <si>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</si>
  <si>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</si>
  <si>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</si>
  <si>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</si>
  <si>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</si>
  <si>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</si>
  <si>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</si>
  <si>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</si>
  <si>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</si>
  <si>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</si>
  <si>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</si>
  <si>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</si>
  <si>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</si>
  <si>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</si>
  <si>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</si>
  <si>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</si>
  <si>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</si>
  <si>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</si>
  <si>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</si>
  <si>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</si>
  <si>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</si>
  <si>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</si>
  <si>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</si>
  <si>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</si>
  <si>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</si>
  <si>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</si>
  <si>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</si>
  <si>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</si>
  <si>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</si>
  <si>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</si>
  <si>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</si>
  <si>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</si>
  <si>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</si>
  <si>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</si>
  <si>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</si>
  <si>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</si>
  <si>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</si>
  <si>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</si>
  <si>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</si>
  <si>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</si>
  <si>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</si>
  <si>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</si>
  <si>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</si>
  <si>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</si>
  <si>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</si>
  <si>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</si>
  <si>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</si>
  <si>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</si>
  <si>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</si>
  <si>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</si>
  <si>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</si>
  <si>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</si>
  <si>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</si>
  <si>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</si>
  <si>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</si>
  <si>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</si>
  <si>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</si>
  <si>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</si>
  <si>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</si>
  <si>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</si>
  <si>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</si>
  <si>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</si>
  <si>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</si>
  <si>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</si>
  <si>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</si>
  <si>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</si>
  <si>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</si>
  <si>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</si>
  <si>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</si>
  <si>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</si>
  <si>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</si>
  <si>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</si>
  <si>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</si>
  <si>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</si>
  <si>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</si>
  <si>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</si>
  <si>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</si>
  <si>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</si>
  <si>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</si>
  <si>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</si>
  <si>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</si>
  <si>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</si>
  <si>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</si>
  <si>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</si>
  <si>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</si>
  <si>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</si>
  <si>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</si>
  <si>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</si>
  <si>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</si>
  <si>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</si>
  <si>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</si>
  <si>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</si>
  <si>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</si>
  <si>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</si>
  <si>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</si>
  <si>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</si>
  <si>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</si>
  <si>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</si>
  <si>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</si>
  <si>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</si>
  <si>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</si>
  <si>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</si>
  <si>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</si>
  <si>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</si>
  <si>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</si>
  <si>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</si>
  <si>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</si>
  <si>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</si>
  <si>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</si>
  <si>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</si>
  <si>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</si>
  <si>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</si>
  <si>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</si>
  <si>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</si>
  <si>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</si>
  <si>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</si>
  <si>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</si>
  <si>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</si>
  <si>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</si>
  <si>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</si>
  <si>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</si>
  <si>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</si>
  <si>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</si>
  <si>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</si>
  <si>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</si>
  <si>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</si>
  <si>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</si>
  <si>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</si>
  <si>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</si>
  <si>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</si>
  <si>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</si>
  <si>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</si>
  <si>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</si>
  <si>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</si>
  <si>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</si>
  <si>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</si>
  <si>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</si>
  <si>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</si>
  <si>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</si>
  <si>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</si>
  <si>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</si>
  <si>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</si>
  <si>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</si>
  <si>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</si>
  <si>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</si>
  <si>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</si>
  <si>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</si>
  <si>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</si>
  <si>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</si>
  <si>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</si>
  <si>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</si>
  <si>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</si>
  <si>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</si>
  <si>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</si>
  <si>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</si>
  <si>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</si>
  <si>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</si>
  <si>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</si>
  <si>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</si>
  <si>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</si>
  <si>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</si>
  <si>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</si>
  <si>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</si>
  <si>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</si>
  <si>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</si>
  <si>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</si>
  <si>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</si>
  <si>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</si>
  <si>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</si>
  <si>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</si>
  <si>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</si>
  <si>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</si>
  <si>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</si>
  <si>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</si>
  <si>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</si>
  <si>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</si>
  <si>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</si>
  <si>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</si>
  <si>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</si>
  <si>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</si>
  <si>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</si>
  <si>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</si>
  <si>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</si>
  <si>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</si>
  <si>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</si>
  <si>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</si>
  <si>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</si>
  <si>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</si>
  <si>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</si>
  <si>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</si>
  <si>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</si>
  <si>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</si>
  <si>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</si>
  <si>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</si>
  <si>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</si>
  <si>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</si>
  <si>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</si>
  <si>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</si>
  <si>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</si>
  <si>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</si>
  <si>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</si>
  <si>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</si>
  <si>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</si>
  <si>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</si>
  <si>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</si>
  <si>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</si>
  <si>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</si>
  <si>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</si>
  <si>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</si>
  <si>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</si>
  <si>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</si>
  <si>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</si>
  <si>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</si>
  <si>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</si>
  <si>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</si>
  <si>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</si>
  <si>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</si>
  <si>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</si>
  <si>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</si>
  <si>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</si>
  <si>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</si>
  <si>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</si>
  <si>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</si>
  <si>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</si>
  <si>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</si>
  <si>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</si>
  <si>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</si>
  <si>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</si>
  <si>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</si>
  <si>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</si>
  <si>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</si>
  <si>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</si>
  <si>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</si>
  <si>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</si>
  <si>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</si>
  <si>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</si>
  <si>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</si>
  <si>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</si>
  <si>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</si>
  <si>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</si>
  <si>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</si>
  <si>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</si>
  <si>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</si>
  <si>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</si>
  <si>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</si>
  <si>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</si>
  <si>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</si>
  <si>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</si>
  <si>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</si>
  <si>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</si>
  <si>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</si>
  <si>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</si>
  <si>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</si>
  <si>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</si>
  <si>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</si>
  <si>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</si>
  <si>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</si>
  <si>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</si>
  <si>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</si>
  <si>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</si>
  <si>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</si>
  <si>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</si>
  <si>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</si>
  <si>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</si>
  <si>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</si>
  <si>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</si>
  <si>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</si>
  <si>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</si>
  <si>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</si>
  <si>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</si>
  <si>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</si>
  <si>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</si>
  <si>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</si>
  <si>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</si>
  <si>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</si>
  <si>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</si>
  <si>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</si>
  <si>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</si>
  <si>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</si>
  <si>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</si>
  <si>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</si>
  <si>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</si>
  <si>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</si>
  <si>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</si>
  <si>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</si>
  <si>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</si>
  <si>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</si>
  <si>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</si>
  <si>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</si>
  <si>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</si>
  <si>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</si>
  <si>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</si>
  <si>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</si>
  <si>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</si>
  <si>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</si>
  <si>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</si>
  <si>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</si>
  <si>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</si>
  <si>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</si>
  <si>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</si>
  <si>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</si>
  <si>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</si>
  <si>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</si>
  <si>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</si>
  <si>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</si>
  <si>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</si>
  <si>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</si>
  <si>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</si>
  <si>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</si>
  <si>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</si>
  <si>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</si>
  <si>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</si>
  <si>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</si>
  <si>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</si>
  <si>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</si>
  <si>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</si>
  <si>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</si>
  <si>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</si>
  <si>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</si>
  <si>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</si>
  <si>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</si>
  <si>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</si>
  <si>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</si>
  <si>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</si>
  <si>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</si>
  <si>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</si>
  <si>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</si>
  <si>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</si>
  <si>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</si>
  <si>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</si>
  <si>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</si>
  <si>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</si>
  <si>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</si>
  <si>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</si>
  <si>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</si>
  <si>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</si>
  <si>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</si>
  <si>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</si>
  <si>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</si>
  <si>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</si>
  <si>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</si>
  <si>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</si>
  <si>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</si>
  <si>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</si>
  <si>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</si>
  <si>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</si>
  <si>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</si>
  <si>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</si>
  <si>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</si>
  <si>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</si>
  <si>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</si>
  <si>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</si>
  <si>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</si>
  <si>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</si>
  <si>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</si>
  <si>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</si>
  <si>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</si>
  <si>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</si>
  <si>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</si>
  <si>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</si>
  <si>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</si>
  <si>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</si>
  <si>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</si>
  <si>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</si>
  <si>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</si>
  <si>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</si>
  <si>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</si>
  <si>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</si>
  <si>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</si>
  <si>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</si>
  <si>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</si>
  <si>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</si>
  <si>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</si>
  <si>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</si>
  <si>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</si>
  <si>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</si>
  <si>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</si>
  <si>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</si>
  <si>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</si>
  <si>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</si>
  <si>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</si>
  <si>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</si>
  <si>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</si>
  <si>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</si>
  <si>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</si>
  <si>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</si>
  <si>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</si>
  <si>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</si>
  <si>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</si>
  <si>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</si>
  <si>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</si>
  <si>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</si>
  <si>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</si>
  <si>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</si>
  <si>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</si>
  <si>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</si>
  <si>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</si>
  <si>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</si>
  <si>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</si>
  <si>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</si>
  <si>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</si>
  <si>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</si>
  <si>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</si>
  <si>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</si>
  <si>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</si>
  <si>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</si>
  <si>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</si>
  <si>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</si>
  <si>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</si>
  <si>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</si>
  <si>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</si>
  <si>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</si>
  <si>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</si>
  <si>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</si>
  <si>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</si>
  <si>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</si>
  <si>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</si>
  <si>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</si>
  <si>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</si>
  <si>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</si>
  <si>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</si>
  <si>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</si>
  <si>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</si>
  <si>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</si>
  <si>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</si>
  <si>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</si>
  <si>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</si>
  <si>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</si>
  <si>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</si>
  <si>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</si>
  <si>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</si>
  <si>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</si>
  <si>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</si>
  <si>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</si>
  <si>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</si>
  <si>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</si>
  <si>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</si>
  <si>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</si>
  <si>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</si>
  <si>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</si>
  <si>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</si>
  <si>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</si>
  <si>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</si>
  <si>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</si>
  <si>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</si>
  <si>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</si>
  <si>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</si>
  <si>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</si>
  <si>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</si>
  <si>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</si>
  <si>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</si>
  <si>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</si>
  <si>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</si>
  <si>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</si>
  <si>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</si>
  <si>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</si>
  <si>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</si>
  <si>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</si>
  <si>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</si>
  <si>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</si>
  <si>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</si>
  <si>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</si>
  <si>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</si>
  <si>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</si>
  <si>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</si>
  <si>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</si>
  <si>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</si>
  <si>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</si>
  <si>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</si>
  <si>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</si>
  <si>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</si>
  <si>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</si>
  <si>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</si>
  <si>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</si>
  <si>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</si>
  <si>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</si>
  <si>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</si>
  <si>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</si>
  <si>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</si>
  <si>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</si>
  <si>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</si>
  <si>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</si>
  <si>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</si>
  <si>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</si>
  <si>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</si>
  <si>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</si>
  <si>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</si>
  <si>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</si>
  <si>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</si>
  <si>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</si>
  <si>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</si>
  <si>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</si>
  <si>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</si>
  <si>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</si>
  <si>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</si>
  <si>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</si>
  <si>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</si>
  <si>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</si>
  <si>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</si>
  <si>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</si>
  <si>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</si>
  <si>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</si>
  <si>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</si>
  <si>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</si>
  <si>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</si>
  <si>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</si>
  <si>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</si>
  <si>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</si>
  <si>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</si>
  <si>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</si>
  <si>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</si>
  <si>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</si>
  <si>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</si>
  <si>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</si>
  <si>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</si>
  <si>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</si>
  <si>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</si>
  <si>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</si>
  <si>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</si>
  <si>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</si>
  <si>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</si>
  <si>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</si>
  <si>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</si>
  <si>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</si>
  <si>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</si>
  <si>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</si>
  <si>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</si>
  <si>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</si>
  <si>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</si>
  <si>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</si>
  <si>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</si>
  <si>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</si>
  <si>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</si>
  <si>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</si>
  <si>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</si>
  <si>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</si>
  <si>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</si>
  <si>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</si>
  <si>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</si>
  <si>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</si>
  <si>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</si>
  <si>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</si>
  <si>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</si>
  <si>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</si>
  <si>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</si>
  <si>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</si>
  <si>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</si>
  <si>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</si>
  <si>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</si>
  <si>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</si>
  <si>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</si>
  <si>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</si>
  <si>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</si>
  <si>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</si>
  <si>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</si>
  <si>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</si>
  <si>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</si>
  <si>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</si>
  <si>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</si>
  <si>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</si>
  <si>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</si>
  <si>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</si>
  <si>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</si>
  <si>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</si>
  <si>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</si>
  <si>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</si>
  <si>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</si>
  <si>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</si>
  <si>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</si>
  <si>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</si>
  <si>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</si>
  <si>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</si>
  <si>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</si>
  <si>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</si>
  <si>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</si>
  <si>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</si>
  <si>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</si>
  <si>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</si>
  <si>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</si>
  <si>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</si>
  <si>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</si>
  <si>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</si>
  <si>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</si>
  <si>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</si>
  <si>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</si>
  <si>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</si>
  <si>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</si>
  <si>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</si>
  <si>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</si>
  <si>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</si>
  <si>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</si>
  <si>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</si>
  <si>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</si>
  <si>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</si>
  <si>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</si>
  <si>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</si>
  <si>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</si>
  <si>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</si>
  <si>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</si>
  <si>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</si>
  <si>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</si>
  <si>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</si>
  <si>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</si>
  <si>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</si>
  <si>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</si>
  <si>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</si>
  <si>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</si>
  <si>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</si>
  <si>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</si>
  <si>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</si>
  <si>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</si>
  <si>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</si>
  <si>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</si>
  <si>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</si>
  <si>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</si>
  <si>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</si>
  <si>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</si>
  <si>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</si>
  <si>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</si>
  <si>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</si>
  <si>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</si>
  <si>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</si>
  <si>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</si>
  <si>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</si>
  <si>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</si>
  <si>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</si>
  <si>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</si>
  <si>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</si>
  <si>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</si>
  <si>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</si>
  <si>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</si>
  <si>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</si>
  <si>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</si>
  <si>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</si>
  <si>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</si>
  <si>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</si>
  <si>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</si>
  <si>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</si>
  <si>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</si>
  <si>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</si>
  <si>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</si>
  <si>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</si>
  <si>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</si>
  <si>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</si>
  <si>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</si>
  <si>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</si>
  <si>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</si>
  <si>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</si>
  <si>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</si>
  <si>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</si>
  <si>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</si>
  <si>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</si>
  <si>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</si>
  <si>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</si>
  <si>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</si>
  <si>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</si>
  <si>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</si>
  <si>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</si>
  <si>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</si>
  <si>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</si>
  <si>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</si>
  <si>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</si>
  <si>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</si>
  <si>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</si>
  <si>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</si>
  <si>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</si>
  <si>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</si>
  <si>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</si>
  <si>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</si>
  <si>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</si>
  <si>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</si>
  <si>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</si>
  <si>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</si>
  <si>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</si>
  <si>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</si>
  <si>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</si>
  <si>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</si>
  <si>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</si>
  <si>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</si>
  <si>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</si>
  <si>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</si>
  <si>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</si>
  <si>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</si>
  <si>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</si>
  <si>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</si>
  <si>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</si>
  <si>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</si>
  <si>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</si>
  <si>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</si>
  <si>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</si>
  <si>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</si>
  <si>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</si>
  <si>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</si>
  <si>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</si>
  <si>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</si>
  <si>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</si>
  <si>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</si>
  <si>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</si>
  <si>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</si>
  <si>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</si>
  <si>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</si>
  <si>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</si>
  <si>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</si>
  <si>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</si>
  <si>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</si>
  <si>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</si>
  <si>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</si>
  <si>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</si>
  <si>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</si>
  <si>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</si>
  <si>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</si>
  <si>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</si>
  <si>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</si>
  <si>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</si>
  <si>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</si>
  <si>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</si>
  <si>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</si>
  <si>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</si>
  <si>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</si>
  <si>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</si>
  <si>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</si>
  <si>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</si>
  <si>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</si>
  <si>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</si>
  <si>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</si>
  <si>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</si>
  <si>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</si>
  <si>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</si>
  <si>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</si>
  <si>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</si>
  <si>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</si>
  <si>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</si>
  <si>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</si>
  <si>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</si>
  <si>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</si>
  <si>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</si>
  <si>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</si>
  <si>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</si>
  <si>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</si>
  <si>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</si>
  <si>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</si>
  <si>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</si>
  <si>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</si>
  <si>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</si>
  <si>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</si>
  <si>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</si>
  <si>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</si>
  <si>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</si>
  <si>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</si>
  <si>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</si>
  <si>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</si>
  <si>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</si>
  <si>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</si>
  <si>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</si>
  <si>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</si>
  <si>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</si>
  <si>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</si>
  <si>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</si>
  <si>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</si>
  <si>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</si>
  <si>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</si>
  <si>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</si>
  <si>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</si>
  <si>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</si>
  <si>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</si>
  <si>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</si>
  <si>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</si>
  <si>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</si>
  <si>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</si>
  <si>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</si>
  <si>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</si>
  <si>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</si>
  <si>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</si>
  <si>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</si>
  <si>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</si>
  <si>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</si>
  <si>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</si>
  <si>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</si>
  <si>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</si>
  <si>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</si>
  <si>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</si>
  <si>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</si>
  <si>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</si>
  <si>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</si>
  <si>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</si>
  <si>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</si>
  <si>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</si>
  <si>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</si>
  <si>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</si>
  <si>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</si>
  <si>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</si>
  <si>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</si>
  <si>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</si>
  <si>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</si>
  <si>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</si>
  <si>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</si>
  <si>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</si>
  <si>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</si>
  <si>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</si>
  <si>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</si>
  <si>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</si>
  <si>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</si>
  <si>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</si>
  <si>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</si>
  <si>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</si>
  <si>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</si>
  <si>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</si>
  <si>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</si>
  <si>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</si>
  <si>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</si>
  <si>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</si>
  <si>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</si>
  <si>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</si>
  <si>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</si>
  <si>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</si>
  <si>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</si>
  <si>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</si>
  <si>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</si>
  <si>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</si>
  <si>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</si>
  <si>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</si>
  <si>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</si>
  <si>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</si>
  <si>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</si>
  <si>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</si>
  <si>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</si>
  <si>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</si>
  <si>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</si>
  <si>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</si>
  <si>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</si>
  <si>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</si>
  <si>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</si>
  <si>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</si>
  <si>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</si>
  <si>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</si>
  <si>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</si>
  <si>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</si>
  <si>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</si>
  <si>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</si>
  <si>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</si>
  <si>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</si>
  <si>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</si>
  <si>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</si>
  <si>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</si>
  <si>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</si>
  <si>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</si>
  <si>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</si>
  <si>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</si>
  <si>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</si>
  <si>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</si>
  <si>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</si>
  <si>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</si>
  <si>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</si>
  <si>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</si>
  <si>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</si>
  <si>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</si>
  <si>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</si>
  <si>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</si>
  <si>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</si>
  <si>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</si>
  <si>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</si>
  <si>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</si>
  <si>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</si>
  <si>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</si>
  <si>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</si>
  <si>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</si>
  <si>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</si>
  <si>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</si>
  <si>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</si>
  <si>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</si>
  <si>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</si>
  <si>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</si>
  <si>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</si>
  <si>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</si>
  <si>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</si>
  <si>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</si>
  <si>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</si>
  <si>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</si>
  <si>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</si>
  <si>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</si>
  <si>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</si>
  <si>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</si>
  <si>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</si>
  <si>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</si>
  <si>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</si>
  <si>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</si>
  <si>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</si>
  <si>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</si>
  <si>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</si>
  <si>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</si>
  <si>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</si>
  <si>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</si>
  <si>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</si>
  <si>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</si>
  <si>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</si>
  <si>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</si>
  <si>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</si>
  <si>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</si>
  <si>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</si>
  <si>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</si>
  <si>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</si>
  <si>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</si>
  <si>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</si>
  <si>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</si>
  <si>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</si>
  <si>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</si>
  <si>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</si>
  <si>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</si>
  <si>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</si>
  <si>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</si>
  <si>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</si>
  <si>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</si>
  <si>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</si>
  <si>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</si>
  <si>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</si>
  <si>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</si>
  <si>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</si>
  <si>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</si>
  <si>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</si>
  <si>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</si>
  <si>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</si>
  <si>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</si>
  <si>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</si>
  <si>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</si>
  <si>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</si>
  <si>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</si>
  <si>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</si>
  <si>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</si>
  <si>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</si>
  <si>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</si>
  <si>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</si>
  <si>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</si>
  <si>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</si>
  <si>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</si>
  <si>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</si>
  <si>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</si>
  <si>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</si>
  <si>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</si>
  <si>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</si>
  <si>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</si>
  <si>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</si>
  <si>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</si>
  <si>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</si>
  <si>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</si>
  <si>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</si>
  <si>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</si>
  <si>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</si>
  <si>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</si>
  <si>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</si>
  <si>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</si>
  <si>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</si>
  <si>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</si>
  <si>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</si>
  <si>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</si>
  <si>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</si>
  <si>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</si>
  <si>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</si>
  <si>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</si>
  <si>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</si>
  <si>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</si>
  <si>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</si>
  <si>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</si>
  <si>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</si>
  <si>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</si>
  <si>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</si>
  <si>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</si>
  <si>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</si>
  <si>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</si>
  <si>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</si>
  <si>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</si>
  <si>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</si>
  <si>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</si>
  <si>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</si>
  <si>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</si>
  <si>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</si>
  <si>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</si>
  <si>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</si>
  <si>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</si>
  <si>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</si>
  <si>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</si>
  <si>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</si>
  <si>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</si>
  <si>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</si>
  <si>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</si>
  <si>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</si>
  <si>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</si>
  <si>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</si>
  <si>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</si>
  <si>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</si>
  <si>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</si>
  <si>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</si>
  <si>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</si>
  <si>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</si>
  <si>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</si>
  <si>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</si>
  <si>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</si>
  <si>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</si>
  <si>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</si>
  <si>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</si>
  <si>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</si>
  <si>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</si>
  <si>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</si>
  <si>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</si>
  <si>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</si>
  <si>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</si>
  <si>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</si>
  <si>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</si>
  <si>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</si>
  <si>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</si>
  <si>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</si>
  <si>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</si>
  <si>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</si>
  <si>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</si>
  <si>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</si>
  <si>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</si>
  <si>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</si>
  <si>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</si>
  <si>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</si>
  <si>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</si>
  <si>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</si>
  <si>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</si>
  <si>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</si>
  <si>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</si>
  <si>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</si>
  <si>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</si>
  <si>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</si>
  <si>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</si>
  <si>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</si>
  <si>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</si>
  <si>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</si>
  <si>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</si>
  <si>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</si>
  <si>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</si>
  <si>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</si>
  <si>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</si>
  <si>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</si>
  <si>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</si>
  <si>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</si>
  <si>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</si>
  <si>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</si>
  <si>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</si>
  <si>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</si>
  <si>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</si>
  <si>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</si>
  <si>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</si>
  <si>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</si>
  <si>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</si>
  <si>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</si>
  <si>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</si>
  <si>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</si>
  <si>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</si>
  <si>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</si>
  <si>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</si>
  <si>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</si>
  <si>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</si>
  <si>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</si>
  <si>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</si>
  <si>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</si>
  <si>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</si>
  <si>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</si>
  <si>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</si>
  <si>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</si>
  <si>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</si>
  <si>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</si>
  <si>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</si>
  <si>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</si>
  <si>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</si>
  <si>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</si>
  <si>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</si>
  <si>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</si>
  <si>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</si>
  <si>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</si>
  <si>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</si>
  <si>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</si>
  <si>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</si>
  <si>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</si>
  <si>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</si>
  <si>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</si>
  <si>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</si>
  <si>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</si>
  <si>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</si>
  <si>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</si>
  <si>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</si>
  <si>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</si>
  <si>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</si>
  <si>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</si>
  <si>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</si>
  <si>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</si>
  <si>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</si>
  <si>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</si>
  <si>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</si>
  <si>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</si>
  <si>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</si>
  <si>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</si>
  <si>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</si>
  <si>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</si>
  <si>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</si>
  <si>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</si>
  <si>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</si>
  <si>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</si>
  <si>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</si>
  <si>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</si>
  <si>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</si>
  <si>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</si>
  <si>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</si>
  <si>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</si>
  <si>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</si>
  <si>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</si>
  <si>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</si>
  <si>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</si>
  <si>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</si>
  <si>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</si>
  <si>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</si>
  <si>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</si>
  <si>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</si>
  <si>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</si>
  <si>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</si>
  <si>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</si>
  <si>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</si>
  <si>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</si>
  <si>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</si>
  <si>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</si>
  <si>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</si>
  <si>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</si>
  <si>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</si>
  <si>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</si>
  <si>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</si>
  <si>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</si>
  <si>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</si>
  <si>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</si>
  <si>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</si>
  <si>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</si>
  <si>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</si>
  <si>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</si>
  <si>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</si>
  <si>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</si>
  <si>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</si>
  <si>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</si>
  <si>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</si>
  <si>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</si>
  <si>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</si>
  <si>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</si>
  <si>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</si>
  <si>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</si>
  <si>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</si>
  <si>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</si>
  <si>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</si>
  <si>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</si>
  <si>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</si>
  <si>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</si>
  <si>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</si>
  <si>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</si>
  <si>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</si>
  <si>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</si>
  <si>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</si>
  <si>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</si>
  <si>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</si>
  <si>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</si>
  <si>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</si>
  <si>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</si>
  <si>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</si>
  <si>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</si>
  <si>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</si>
  <si>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</si>
  <si>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</si>
  <si>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</si>
  <si>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</si>
  <si>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</si>
  <si>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</si>
  <si>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</si>
  <si>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</si>
  <si>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</si>
  <si>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</si>
  <si>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</si>
  <si>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</si>
  <si>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</si>
  <si>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</si>
  <si>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</si>
  <si>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</si>
  <si>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</si>
  <si>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</si>
  <si>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</si>
  <si>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</si>
  <si>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</si>
  <si>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</si>
  <si>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</si>
  <si>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</si>
  <si>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</si>
  <si>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</si>
  <si>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</si>
  <si>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</si>
  <si>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</si>
  <si>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</si>
  <si>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</si>
  <si>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</si>
  <si>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</si>
  <si>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</si>
  <si>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</si>
  <si>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</si>
  <si>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</si>
  <si>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</si>
  <si>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</si>
  <si>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</si>
  <si>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</si>
  <si>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</si>
  <si>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</si>
  <si>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</si>
  <si>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</si>
  <si>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</si>
  <si>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</si>
  <si>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</si>
  <si>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</si>
  <si>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</si>
  <si>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</si>
  <si>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</si>
  <si>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</si>
  <si>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</si>
  <si>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</si>
  <si>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</si>
  <si>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</si>
  <si>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</si>
  <si>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</si>
  <si>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</si>
  <si>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</si>
  <si>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</si>
  <si>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</si>
  <si>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</si>
  <si>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</si>
  <si>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</si>
  <si>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</si>
  <si>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</si>
  <si>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</si>
  <si>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</si>
  <si>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</si>
  <si>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</si>
  <si>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</si>
  <si>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</si>
  <si>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</si>
  <si>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</si>
  <si>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</si>
  <si>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</si>
  <si>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</si>
  <si>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</si>
  <si>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</si>
  <si>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</si>
  <si>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</si>
  <si>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</si>
  <si>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</si>
  <si>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</si>
  <si>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</si>
  <si>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</si>
  <si>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</si>
  <si>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</si>
  <si>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</si>
  <si>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</si>
  <si>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</si>
  <si>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</si>
  <si>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</si>
  <si>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</si>
  <si>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</si>
  <si>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</si>
  <si>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</si>
  <si>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</si>
  <si>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</si>
  <si>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</si>
  <si>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</si>
  <si>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</si>
  <si>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</si>
  <si>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</si>
  <si>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</si>
  <si>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</si>
  <si>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</si>
  <si>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</si>
  <si>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</si>
  <si>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</si>
  <si>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</si>
  <si>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</si>
  <si>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</si>
  <si>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</si>
  <si>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</si>
  <si>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</si>
  <si>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</si>
  <si>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</si>
  <si>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</si>
  <si>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</si>
  <si>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</si>
  <si>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</si>
  <si>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</si>
  <si>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</si>
  <si>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</si>
  <si>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</si>
  <si>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</si>
  <si>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</si>
  <si>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</si>
  <si>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</si>
  <si>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</si>
  <si>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</si>
  <si>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</si>
  <si>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</si>
  <si>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</si>
  <si>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</si>
  <si>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</si>
  <si>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</si>
  <si>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</si>
  <si>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</si>
  <si>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</si>
  <si>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</si>
  <si>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</si>
  <si>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</si>
  <si>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</si>
  <si>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</si>
  <si>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</si>
  <si>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</si>
  <si>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</si>
  <si>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</si>
  <si>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</si>
  <si>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</si>
  <si>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</si>
  <si>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</si>
  <si>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</si>
  <si>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</si>
  <si>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</si>
  <si>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</si>
  <si>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</si>
  <si>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</si>
  <si>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</si>
  <si>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</si>
  <si>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</si>
  <si>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</si>
  <si>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</si>
  <si>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</si>
  <si>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</si>
  <si>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</si>
  <si>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</si>
  <si>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</si>
  <si>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</si>
  <si>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</si>
  <si>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</si>
  <si>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</si>
  <si>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</si>
  <si>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</si>
  <si>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</si>
  <si>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</si>
  <si>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</si>
  <si>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</si>
  <si>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</si>
  <si>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</si>
  <si>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</si>
  <si>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</si>
  <si>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</si>
  <si>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</si>
  <si>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</si>
  <si>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</si>
  <si>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</si>
  <si>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</si>
  <si>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</si>
  <si>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</si>
  <si>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</si>
  <si>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</si>
  <si>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</si>
  <si>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</si>
  <si>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</si>
  <si>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</si>
  <si>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</si>
  <si>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</si>
  <si>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</si>
  <si>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</si>
  <si>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</si>
  <si>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</si>
  <si>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</si>
  <si>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</si>
  <si>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</si>
  <si>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</si>
  <si>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</si>
  <si>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</si>
  <si>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</si>
  <si>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</si>
  <si>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</si>
  <si>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</si>
  <si>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</si>
  <si>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</si>
  <si>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</si>
  <si>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</si>
  <si>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</si>
  <si>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</si>
  <si>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</si>
  <si>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</si>
  <si>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</si>
  <si>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</si>
  <si>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</si>
  <si>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</si>
  <si>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</si>
  <si>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</si>
  <si>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</si>
  <si>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</si>
  <si>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</si>
  <si>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</si>
  <si>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</si>
  <si>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</si>
  <si>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</si>
  <si>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</si>
  <si>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</si>
  <si>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</si>
  <si>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</si>
  <si>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</si>
  <si>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</si>
  <si>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</si>
  <si>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</si>
  <si>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</si>
  <si>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</si>
  <si>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</si>
  <si>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</si>
  <si>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</si>
  <si>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</si>
  <si>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</si>
  <si>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</si>
  <si>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</si>
  <si>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</si>
  <si>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</si>
  <si>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</si>
  <si>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</si>
  <si>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</si>
  <si>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</si>
  <si>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</si>
  <si>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</si>
  <si>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</si>
  <si>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</si>
  <si>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</si>
  <si>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</si>
  <si>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</si>
  <si>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</si>
  <si>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</si>
  <si>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</si>
  <si>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</si>
  <si>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</si>
  <si>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</si>
  <si>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</si>
  <si>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</si>
  <si>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</si>
  <si>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</si>
  <si>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</si>
  <si>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</si>
  <si>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</si>
  <si>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</si>
  <si>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</si>
  <si>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</si>
  <si>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</si>
  <si>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</si>
  <si>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</si>
  <si>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</si>
  <si>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</si>
  <si>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</si>
  <si>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</si>
  <si>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</si>
  <si>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</si>
  <si>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</si>
  <si>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</si>
  <si>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</si>
  <si>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</si>
  <si>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</si>
  <si>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</si>
  <si>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</si>
  <si>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</si>
  <si>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</si>
  <si>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</si>
  <si>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</si>
  <si>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</si>
  <si>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</si>
  <si>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</si>
  <si>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</si>
  <si>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</si>
  <si>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</si>
  <si>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</si>
  <si>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</si>
  <si>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</si>
  <si>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</si>
  <si>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</si>
  <si>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</si>
  <si>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</si>
  <si>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</si>
  <si>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</si>
  <si>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</si>
  <si>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</si>
  <si>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</si>
  <si>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</si>
  <si>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</si>
  <si>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</si>
  <si>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</si>
  <si>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</si>
  <si>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</si>
  <si>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</si>
  <si>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</si>
  <si>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</si>
  <si>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</si>
  <si>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</si>
  <si>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</si>
  <si>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</si>
  <si>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</si>
  <si>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</si>
  <si>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</si>
  <si>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</si>
  <si>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</si>
  <si>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</si>
  <si>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</si>
  <si>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</si>
  <si>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</si>
  <si>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</si>
  <si>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</si>
  <si>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</si>
  <si>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</si>
  <si>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</si>
  <si>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</si>
  <si>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</si>
  <si>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</si>
  <si>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</si>
  <si>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</si>
  <si>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</si>
  <si>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</si>
  <si>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</si>
  <si>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</si>
  <si>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</si>
  <si>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</si>
  <si>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</si>
  <si>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</si>
  <si>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</si>
  <si>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</si>
  <si>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</si>
  <si>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</si>
  <si>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</si>
  <si>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</si>
  <si>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</si>
  <si>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</si>
  <si>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</si>
  <si>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</si>
  <si>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</si>
  <si>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</si>
  <si>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</si>
  <si>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</si>
  <si>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</si>
  <si>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</si>
  <si>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</si>
  <si>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</si>
  <si>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</si>
  <si>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</si>
  <si>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</si>
  <si>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</si>
  <si>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</si>
  <si>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</si>
  <si>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</si>
  <si>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</si>
  <si>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</si>
  <si>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</si>
  <si>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</si>
  <si>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</si>
  <si>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</si>
  <si>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</si>
  <si>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</si>
  <si>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</si>
  <si>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</si>
  <si>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</si>
  <si>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</si>
  <si>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</si>
  <si>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</si>
  <si>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</si>
  <si>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</si>
  <si>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</si>
  <si>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</si>
  <si>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</si>
  <si>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</si>
  <si>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</si>
  <si>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</si>
  <si>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</si>
  <si>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</si>
  <si>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</si>
  <si>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</si>
  <si>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</si>
  <si>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</si>
  <si>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</si>
  <si>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</si>
  <si>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</si>
  <si>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</si>
  <si>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</si>
  <si>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</si>
  <si>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</si>
  <si>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</si>
  <si>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</si>
  <si>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</si>
  <si>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</si>
  <si>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</si>
  <si>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</si>
  <si>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</si>
  <si>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</si>
  <si>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</si>
  <si>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</si>
  <si>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</si>
  <si>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</si>
  <si>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</si>
  <si>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</si>
  <si>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</si>
  <si>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</si>
  <si>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</si>
  <si>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</si>
  <si>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</si>
  <si>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</si>
  <si>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</si>
  <si>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</si>
  <si>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</si>
  <si>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</si>
  <si>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</si>
  <si>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</si>
  <si>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</si>
  <si>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</si>
  <si>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</si>
  <si>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</si>
  <si>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</si>
  <si>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</si>
  <si>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</si>
  <si>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</si>
  <si>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</si>
  <si>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</si>
  <si>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</si>
  <si>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</si>
  <si>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</si>
  <si>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</si>
  <si>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</si>
  <si>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</si>
  <si>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</si>
  <si>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</si>
  <si>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</si>
  <si>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</si>
  <si>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</si>
  <si>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</si>
  <si>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</si>
  <si>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</si>
  <si>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</si>
  <si>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</si>
  <si>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</si>
  <si>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</si>
  <si>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</si>
  <si>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</si>
  <si>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</si>
  <si>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</si>
  <si>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</si>
  <si>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</si>
  <si>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</si>
  <si>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</si>
  <si>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</si>
  <si>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</si>
  <si>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</si>
  <si>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</si>
  <si>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</si>
  <si>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</si>
  <si>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</si>
  <si>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</si>
  <si>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</si>
  <si>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</si>
  <si>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</si>
  <si>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</si>
  <si>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</si>
  <si>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</si>
  <si>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</si>
  <si>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</si>
  <si>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</si>
  <si>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</si>
  <si>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</si>
  <si>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</si>
  <si>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</si>
  <si>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</si>
  <si>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</si>
  <si>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</si>
  <si>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</si>
  <si>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</si>
  <si>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</si>
  <si>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</si>
  <si>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</si>
  <si>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</si>
  <si>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</si>
  <si>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</si>
  <si>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</si>
  <si>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</si>
  <si>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</si>
  <si>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</si>
  <si>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</si>
  <si>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</si>
  <si>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</si>
  <si>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</si>
  <si>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</si>
  <si>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</si>
  <si>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</si>
  <si>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</si>
  <si>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</si>
  <si>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</si>
  <si>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</si>
  <si>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</si>
  <si>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</si>
  <si>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</si>
  <si>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</si>
  <si>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</si>
  <si>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</si>
  <si>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</si>
  <si>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</si>
  <si>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</si>
  <si>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</si>
  <si>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</si>
  <si>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</si>
  <si>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</si>
  <si>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</si>
  <si>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</si>
  <si>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</si>
  <si>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</si>
  <si>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</si>
  <si>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</si>
  <si>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</si>
  <si>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</si>
  <si>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</si>
  <si>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</si>
  <si>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</si>
  <si>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</si>
  <si>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</si>
  <si>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</si>
  <si>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</si>
  <si>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</si>
  <si>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</si>
  <si>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</si>
  <si>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</si>
  <si>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</si>
  <si>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</si>
  <si>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</si>
  <si>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</si>
  <si>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</si>
  <si>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</si>
  <si>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</si>
  <si>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</si>
  <si>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</si>
  <si>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</si>
  <si>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</si>
  <si>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</si>
  <si>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</si>
  <si>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</si>
  <si>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</si>
  <si>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</si>
  <si>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</si>
  <si>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</si>
  <si>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</si>
  <si>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</si>
  <si>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</si>
  <si>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</si>
  <si>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</si>
  <si>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</si>
  <si>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</si>
  <si>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</si>
  <si>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</si>
  <si>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</si>
  <si>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</si>
  <si>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</si>
  <si>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</si>
  <si>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</si>
  <si>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</si>
  <si>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</si>
  <si>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</si>
  <si>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</si>
  <si>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</si>
  <si>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</si>
  <si>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</si>
  <si>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</si>
  <si>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</si>
  <si>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</si>
  <si>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</si>
  <si>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</si>
  <si>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</si>
  <si>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</si>
  <si>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</si>
  <si>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</si>
  <si>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</si>
  <si>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</si>
  <si>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</si>
  <si>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</si>
  <si>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</si>
  <si>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</si>
  <si>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</si>
  <si>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</si>
  <si>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</si>
  <si>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</si>
  <si>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</si>
  <si>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</si>
  <si>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</si>
  <si>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</si>
  <si>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</si>
  <si>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</si>
  <si>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</si>
  <si>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</si>
  <si>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</si>
  <si>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</si>
  <si>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</si>
  <si>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</si>
  <si>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</si>
  <si>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</si>
  <si>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</si>
  <si>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</si>
  <si>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</si>
  <si>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</si>
  <si>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</si>
  <si>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</si>
  <si>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</si>
  <si>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</si>
  <si>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</si>
  <si>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</si>
  <si>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</si>
  <si>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</si>
  <si>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</si>
  <si>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</si>
  <si>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</si>
  <si>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</si>
  <si>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</si>
  <si>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</si>
  <si>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</si>
  <si>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</si>
  <si>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</si>
  <si>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</si>
  <si>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</si>
  <si>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</si>
  <si>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</si>
  <si>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</si>
  <si>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</si>
  <si>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</si>
  <si>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</si>
  <si>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</si>
  <si>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</si>
  <si>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</si>
  <si>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</si>
  <si>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</si>
  <si>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</si>
  <si>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</si>
  <si>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</si>
  <si>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</si>
  <si>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</si>
  <si>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</si>
  <si>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</si>
  <si>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</si>
  <si>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</si>
  <si>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</si>
  <si>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</si>
  <si>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</si>
  <si>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</si>
  <si>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</si>
  <si>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</si>
  <si>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</si>
  <si>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</si>
  <si>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</si>
  <si>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</si>
  <si>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</si>
  <si>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</si>
  <si>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</si>
  <si>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</si>
  <si>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</si>
  <si>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</si>
  <si>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</si>
  <si>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</si>
  <si>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</si>
  <si>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</si>
  <si>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</si>
  <si>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</si>
  <si>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</si>
  <si>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</si>
  <si>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</si>
  <si>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</si>
  <si>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</si>
  <si>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</si>
  <si>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</si>
  <si>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</si>
  <si>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</si>
  <si>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</si>
  <si>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</si>
  <si>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</si>
  <si>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</si>
  <si>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</si>
  <si>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</si>
  <si>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</si>
  <si>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</si>
  <si>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</si>
  <si>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</si>
  <si>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</si>
  <si>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</si>
  <si>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</si>
  <si>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</si>
  <si>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</si>
  <si>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</si>
  <si>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</si>
  <si>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</si>
  <si>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</si>
  <si>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</si>
  <si>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</si>
  <si>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</si>
  <si>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</si>
  <si>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</si>
  <si>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</si>
  <si>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</si>
  <si>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</si>
  <si>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</si>
  <si>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</si>
  <si>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</si>
  <si>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</si>
  <si>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</si>
  <si>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</si>
  <si>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</si>
  <si>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</si>
  <si>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</si>
  <si>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</si>
  <si>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</si>
  <si>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</si>
  <si>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</si>
  <si>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</si>
  <si>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</si>
  <si>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</si>
  <si>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</si>
  <si>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</si>
  <si>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</si>
  <si>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</si>
  <si>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</si>
  <si>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</si>
  <si>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</si>
  <si>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</si>
  <si>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</si>
  <si>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</si>
  <si>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</si>
  <si>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</si>
  <si>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</si>
  <si>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</si>
  <si>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</si>
  <si>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</si>
  <si>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</si>
  <si>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</si>
  <si>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</si>
  <si>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</si>
  <si>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</si>
  <si>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</si>
  <si>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</si>
  <si>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</si>
  <si>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</si>
  <si>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</si>
  <si>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</si>
  <si>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</si>
  <si>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</si>
  <si>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</si>
  <si>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</si>
  <si>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</si>
  <si>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</si>
  <si>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</si>
  <si>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</si>
  <si>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</si>
  <si>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</si>
  <si>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</si>
  <si>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</si>
  <si>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</si>
  <si>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</si>
  <si>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</si>
  <si>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</si>
  <si>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</si>
  <si>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</si>
  <si>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</si>
  <si>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</si>
  <si>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</si>
  <si>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</si>
  <si>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</si>
  <si>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</si>
  <si>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</si>
  <si>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</si>
  <si>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</si>
  <si>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</si>
  <si>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</si>
  <si>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</si>
  <si>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</si>
  <si>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</si>
  <si>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</si>
  <si>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</si>
  <si>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</si>
  <si>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</si>
  <si>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</si>
  <si>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</si>
  <si>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</si>
  <si>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</si>
  <si>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</si>
  <si>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</si>
  <si>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</si>
  <si>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</si>
  <si>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</si>
  <si>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</si>
  <si>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</si>
  <si>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</si>
  <si>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</si>
  <si>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</si>
  <si>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</si>
  <si>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</si>
  <si>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</si>
  <si>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</si>
  <si>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</si>
  <si>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</si>
  <si>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</si>
  <si>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</si>
  <si>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</si>
  <si>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</si>
  <si>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</si>
  <si>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</si>
  <si>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</si>
  <si>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</si>
  <si>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</si>
  <si>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</si>
  <si>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</si>
  <si>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</si>
  <si>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</si>
  <si>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</si>
  <si>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</si>
  <si>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</si>
  <si>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</si>
  <si>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</si>
  <si>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</si>
  <si>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</si>
  <si>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</si>
  <si>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</si>
  <si>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</si>
  <si>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</si>
  <si>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</si>
  <si>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</si>
  <si>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</si>
  <si>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</si>
  <si>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</si>
  <si>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</si>
  <si>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</si>
  <si>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</si>
  <si>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</si>
  <si>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</si>
  <si>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</si>
  <si>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</si>
  <si>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</si>
  <si>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</si>
  <si>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</si>
  <si>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</si>
  <si>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</si>
  <si>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</si>
  <si>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</si>
  <si>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</si>
  <si>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</si>
  <si>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</si>
  <si>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</si>
  <si>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</si>
  <si>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</si>
  <si>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</si>
  <si>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</si>
  <si>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</si>
  <si>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</si>
  <si>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</si>
  <si>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</si>
  <si>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</si>
  <si>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</si>
  <si>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</si>
  <si>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</si>
  <si>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</si>
  <si>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</si>
  <si>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</si>
  <si>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</si>
  <si>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</si>
  <si>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</si>
  <si>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</si>
  <si>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</si>
  <si>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</si>
  <si>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</si>
  <si>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</si>
  <si>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</si>
  <si>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</si>
  <si>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</si>
  <si>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</si>
  <si>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</si>
  <si>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</si>
  <si>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</si>
  <si>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</si>
  <si>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</si>
  <si>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</si>
  <si>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</si>
  <si>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</si>
  <si>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</si>
  <si>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</si>
  <si>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</si>
  <si>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</si>
  <si>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</si>
  <si>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</si>
  <si>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</si>
  <si>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</si>
  <si>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</si>
  <si>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</si>
  <si>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</si>
  <si>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</si>
  <si>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</si>
  <si>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</si>
  <si>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</si>
  <si>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</si>
  <si>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</si>
  <si>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</si>
  <si>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</si>
  <si>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</si>
  <si>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</si>
  <si>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</si>
  <si>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</si>
  <si>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</si>
  <si>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</si>
  <si>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</si>
  <si>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</si>
  <si>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</si>
  <si>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</si>
  <si>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</si>
  <si>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</si>
  <si>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</si>
  <si>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</si>
  <si>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</si>
  <si>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</si>
  <si>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</si>
  <si>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</si>
  <si>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</si>
  <si>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</si>
  <si>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</si>
  <si>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</si>
  <si>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</si>
  <si>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</si>
  <si>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</si>
  <si>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</si>
  <si>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</si>
  <si>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</si>
  <si>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</si>
  <si>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</si>
  <si>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</si>
  <si>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</si>
  <si>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</si>
  <si>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</si>
  <si>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</si>
  <si>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</si>
  <si>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</si>
  <si>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</si>
  <si>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</si>
  <si>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</si>
  <si>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</si>
  <si>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</si>
  <si>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</si>
  <si>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</si>
  <si>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</si>
  <si>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</si>
  <si>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</si>
  <si>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</si>
  <si>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</si>
  <si>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</si>
  <si>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</si>
  <si>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</si>
  <si>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</si>
  <si>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</si>
  <si>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</si>
  <si>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</si>
  <si>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</si>
  <si>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</si>
  <si>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</si>
  <si>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</si>
  <si>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</si>
  <si>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</si>
  <si>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</si>
  <si>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</si>
  <si>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</si>
  <si>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</si>
  <si>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</si>
  <si>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</si>
  <si>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</si>
  <si>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</si>
  <si>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</si>
  <si>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</si>
  <si>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</si>
  <si>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</si>
  <si>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</si>
  <si>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</si>
  <si>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</si>
  <si>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</si>
  <si>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</si>
  <si>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</si>
  <si>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</si>
  <si>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</si>
  <si>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</si>
  <si>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</si>
  <si>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</si>
  <si>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</si>
  <si>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</si>
  <si>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</si>
  <si>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</si>
  <si>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</si>
  <si>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</si>
  <si>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</si>
  <si>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</si>
  <si>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</si>
  <si>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</si>
  <si>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</si>
  <si>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</si>
  <si>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</si>
  <si>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</si>
  <si>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</si>
  <si>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</si>
  <si>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</si>
  <si>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</si>
  <si>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</si>
  <si>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</si>
  <si>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</si>
  <si>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</si>
  <si>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</si>
  <si>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</si>
  <si>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</si>
  <si>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</si>
  <si>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</si>
  <si>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</si>
  <si>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</si>
  <si>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</si>
  <si>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</si>
  <si>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</si>
  <si>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</si>
  <si>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</si>
  <si>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</si>
  <si>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</si>
  <si>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</si>
  <si>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</si>
  <si>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</si>
  <si>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</si>
  <si>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</si>
  <si>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</si>
  <si>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</si>
  <si>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</si>
  <si>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</si>
  <si>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</si>
  <si>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</si>
  <si>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</si>
  <si>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</si>
  <si>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</si>
  <si>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</si>
  <si>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</si>
  <si>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</si>
  <si>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</si>
  <si>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</si>
  <si>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</si>
  <si>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</si>
  <si>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</si>
  <si>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</si>
  <si>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</si>
  <si>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</si>
  <si>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</si>
  <si>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</si>
  <si>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</si>
  <si>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</si>
  <si>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</si>
  <si>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</si>
  <si>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</si>
  <si>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</si>
  <si>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</si>
  <si>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</si>
  <si>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</si>
  <si>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</si>
  <si>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</si>
  <si>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</si>
  <si>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</si>
  <si>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</si>
  <si>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</si>
  <si>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</si>
  <si>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</si>
  <si>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</si>
  <si>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</si>
  <si>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</si>
  <si>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</si>
  <si>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</si>
  <si>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</si>
  <si>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</si>
  <si>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</si>
  <si>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</si>
  <si>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</si>
  <si>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</si>
  <si>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</si>
  <si>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</si>
  <si>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</si>
  <si>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</si>
  <si>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</si>
  <si>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</si>
  <si>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</si>
  <si>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</si>
  <si>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</si>
  <si>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</si>
  <si>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</si>
  <si>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</si>
  <si>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</si>
  <si>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</si>
  <si>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</si>
  <si>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</si>
  <si>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</si>
  <si>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</si>
  <si>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</si>
  <si>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</si>
  <si>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</si>
  <si>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</si>
  <si>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</si>
  <si>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</si>
  <si>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</si>
  <si>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</si>
  <si>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</si>
  <si>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</si>
  <si>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</si>
  <si>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</si>
  <si>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</si>
  <si>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</si>
  <si>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</si>
  <si>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</si>
  <si>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</si>
  <si>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</si>
  <si>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</si>
  <si>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</si>
  <si>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</si>
  <si>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</si>
  <si>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</si>
  <si>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</si>
  <si>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</si>
  <si>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</si>
  <si>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</si>
  <si>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</si>
  <si>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</si>
  <si>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</si>
  <si>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</si>
  <si>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</si>
  <si>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</si>
  <si>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</si>
  <si>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</si>
  <si>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</si>
  <si>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</si>
  <si>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</si>
  <si>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</si>
  <si>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</si>
  <si>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</si>
  <si>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</si>
  <si>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</si>
  <si>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</si>
  <si>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</si>
  <si>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</si>
  <si>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</si>
  <si>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</si>
  <si>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</si>
  <si>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</si>
  <si>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</si>
  <si>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</si>
  <si>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</si>
  <si>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</si>
  <si>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</si>
  <si>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</si>
  <si>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</si>
  <si>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</si>
  <si>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</si>
  <si>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</si>
  <si>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</si>
  <si>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</si>
  <si>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</si>
  <si>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</si>
  <si>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</si>
  <si>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</si>
  <si>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</si>
  <si>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</si>
  <si>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</si>
  <si>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</si>
  <si>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</si>
  <si>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</si>
  <si>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</si>
  <si>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</si>
  <si>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</si>
  <si>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</si>
  <si>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</si>
  <si>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</si>
  <si>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</si>
  <si>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</si>
  <si>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</si>
  <si>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</si>
  <si>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</si>
  <si>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</si>
  <si>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</si>
  <si>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</si>
  <si>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</si>
  <si>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</si>
  <si>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</si>
  <si>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</si>
  <si>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</si>
  <si>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</si>
  <si>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</si>
  <si>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</si>
  <si>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</si>
  <si>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</si>
  <si>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</si>
  <si>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</si>
  <si>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</si>
  <si>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</si>
  <si>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</si>
  <si>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</si>
  <si>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</si>
  <si>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</si>
  <si>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</si>
  <si>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</si>
  <si>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</si>
  <si>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</si>
  <si>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</si>
  <si>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</si>
  <si>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</si>
  <si>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</si>
  <si>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</si>
  <si>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</si>
  <si>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</si>
  <si>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</si>
  <si>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</si>
  <si>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</si>
  <si>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</si>
  <si>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</si>
  <si>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</si>
  <si>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</si>
  <si>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</si>
  <si>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</si>
  <si>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</si>
  <si>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</si>
  <si>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</si>
  <si>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</si>
  <si>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</si>
  <si>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</si>
  <si>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</si>
  <si>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</si>
  <si>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</si>
  <si>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</si>
  <si>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</si>
  <si>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</si>
  <si>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</si>
  <si>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</si>
  <si>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</si>
  <si>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</si>
  <si>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</si>
  <si>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</si>
  <si>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</si>
  <si>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</si>
  <si>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</si>
  <si>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</si>
  <si>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</si>
  <si>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</si>
  <si>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</si>
  <si>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</si>
  <si>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</si>
  <si>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</si>
  <si>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</si>
  <si>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</si>
  <si>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</si>
  <si>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</si>
  <si>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</si>
  <si>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</si>
  <si>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</si>
  <si>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</si>
  <si>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</si>
  <si>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</si>
  <si>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</si>
  <si>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</si>
  <si>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</si>
  <si>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</si>
  <si>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</si>
  <si>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</si>
  <si>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</si>
  <si>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</si>
  <si>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</si>
  <si>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</si>
  <si>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</si>
  <si>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</si>
  <si>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</si>
  <si>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</si>
  <si>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</si>
  <si>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</si>
  <si>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</si>
  <si>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</si>
  <si>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</si>
  <si>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</si>
  <si>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</si>
  <si>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</si>
  <si>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</si>
  <si>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</si>
  <si>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</si>
  <si>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</si>
  <si>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</si>
  <si>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</si>
  <si>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</si>
  <si>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</si>
  <si>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</si>
  <si>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</si>
  <si>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</si>
  <si>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</si>
  <si>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</si>
  <si>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</si>
  <si>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</si>
  <si>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</si>
  <si>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</si>
  <si>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</si>
  <si>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</si>
  <si>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</si>
  <si>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</si>
  <si>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</si>
  <si>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</si>
  <si>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</si>
  <si>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</si>
  <si>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</si>
  <si>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</si>
  <si>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</si>
  <si>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</si>
  <si>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</si>
  <si>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</si>
  <si>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</si>
  <si>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</si>
  <si>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</si>
  <si>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</si>
  <si>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</si>
  <si>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</si>
  <si>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</si>
  <si>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</si>
  <si>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</si>
  <si>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</si>
  <si>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</si>
  <si>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</si>
  <si>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</si>
  <si>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</si>
  <si>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</si>
  <si>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</si>
  <si>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</si>
  <si>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</si>
  <si>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</si>
  <si>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</si>
  <si>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</si>
  <si>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</si>
  <si>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</si>
  <si>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</si>
  <si>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</si>
  <si>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</si>
  <si>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</si>
  <si>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</si>
  <si>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</si>
  <si>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</si>
  <si>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</si>
  <si>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</si>
  <si>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</si>
  <si>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</si>
  <si>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</si>
  <si>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</si>
  <si>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</si>
  <si>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</si>
  <si>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</si>
  <si>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</si>
  <si>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</si>
  <si>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</si>
  <si>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</si>
  <si>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</si>
  <si>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</si>
  <si>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</si>
  <si>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</si>
  <si>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</si>
  <si>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</si>
  <si>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</si>
  <si>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</si>
  <si>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</si>
  <si>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</si>
  <si>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</si>
  <si>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</si>
  <si>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</si>
  <si>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</si>
  <si>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</si>
  <si>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</si>
  <si>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</si>
  <si>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</si>
  <si>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</si>
  <si>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</si>
  <si>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</si>
  <si>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</si>
  <si>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</si>
  <si>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</si>
  <si>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</si>
  <si>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</si>
  <si>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</si>
  <si>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</si>
  <si>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</si>
  <si>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</si>
  <si>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</si>
  <si>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</si>
  <si>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</si>
  <si>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</si>
  <si>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</si>
  <si>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</si>
  <si>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</si>
  <si>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</si>
  <si>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</si>
  <si>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</si>
  <si>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</si>
  <si>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</si>
  <si>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</si>
  <si>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</si>
  <si>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</si>
  <si>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</si>
  <si>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</si>
  <si>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</si>
  <si>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</si>
  <si>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</si>
  <si>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</si>
  <si>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</si>
  <si>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</si>
  <si>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</si>
  <si>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</si>
  <si>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</si>
  <si>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</si>
  <si>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</si>
  <si>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</si>
  <si>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</si>
  <si>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</si>
  <si>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</si>
  <si>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</si>
  <si>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</si>
  <si>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</si>
  <si>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</si>
  <si>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</si>
  <si>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</si>
  <si>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</si>
  <si>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</si>
  <si>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</si>
  <si>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</si>
  <si>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</si>
  <si>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</si>
  <si>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</si>
  <si>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</si>
  <si>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</si>
  <si>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</si>
  <si>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</si>
  <si>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</si>
  <si>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</si>
  <si>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</si>
  <si>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</si>
  <si>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</si>
  <si>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</si>
  <si>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</si>
  <si>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</si>
  <si>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</si>
  <si>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</si>
  <si>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</si>
  <si>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</si>
  <si>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</si>
  <si>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</si>
  <si>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</si>
  <si>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</si>
  <si>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</si>
  <si>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</si>
  <si>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</si>
  <si>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</si>
  <si>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</si>
  <si>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</si>
  <si>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</si>
  <si>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</si>
  <si>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</si>
  <si>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</si>
  <si>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</si>
  <si>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</si>
  <si>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</si>
  <si>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</si>
  <si>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</si>
  <si>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</si>
  <si>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</si>
  <si>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</si>
  <si>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</si>
  <si>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</si>
  <si>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</si>
  <si>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</si>
  <si>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</si>
  <si>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</si>
  <si>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</si>
  <si>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</si>
  <si>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</si>
  <si>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</si>
  <si>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</si>
  <si>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</si>
  <si>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</si>
  <si>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</si>
  <si>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</si>
  <si>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</si>
  <si>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</si>
  <si>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</si>
  <si>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</si>
  <si>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</si>
  <si>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</si>
  <si>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</si>
  <si>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</si>
  <si>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</si>
  <si>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</si>
  <si>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</si>
  <si>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</si>
  <si>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</si>
  <si>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</si>
  <si>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</si>
  <si>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</si>
  <si>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</si>
  <si>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</si>
  <si>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</si>
  <si>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</si>
  <si>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</si>
  <si>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</si>
  <si>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</si>
  <si>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</si>
  <si>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</si>
  <si>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</si>
  <si>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</si>
  <si>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</si>
  <si>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</si>
  <si>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</si>
  <si>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</si>
  <si>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</si>
  <si>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</si>
  <si>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</si>
  <si>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</si>
  <si>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</si>
  <si>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</si>
  <si>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</si>
  <si>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</si>
  <si>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</si>
  <si>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</si>
  <si>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</si>
  <si>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</si>
  <si>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</si>
  <si>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</si>
  <si>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</si>
  <si>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</si>
  <si>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</si>
  <si>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</si>
  <si>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</si>
  <si>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</si>
  <si>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</si>
  <si>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</si>
  <si>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</si>
  <si>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</si>
  <si>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</si>
  <si>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</si>
  <si>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</si>
  <si>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</si>
  <si>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</si>
  <si>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</si>
  <si>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</si>
  <si>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</si>
  <si>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</si>
  <si>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</si>
  <si>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</si>
  <si>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</si>
  <si>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</si>
  <si>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</si>
  <si>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</si>
  <si>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</si>
  <si>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</si>
  <si>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</si>
  <si>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</si>
  <si>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</si>
  <si>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</si>
  <si>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</si>
  <si>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</si>
  <si>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</si>
  <si>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</si>
  <si>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</si>
  <si>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</si>
  <si>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</si>
  <si>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</si>
  <si>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</si>
  <si>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</si>
  <si>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</si>
  <si>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</si>
  <si>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</si>
  <si>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</si>
  <si>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</si>
  <si>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</si>
  <si>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</si>
  <si>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</si>
  <si>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</si>
  <si>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</si>
  <si>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</si>
  <si>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</si>
  <si>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</si>
  <si>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</si>
  <si>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</si>
  <si>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</si>
  <si>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</si>
  <si>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</si>
  <si>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</si>
  <si>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</si>
  <si>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</si>
  <si>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</si>
  <si>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</si>
  <si>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</si>
  <si>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</si>
  <si>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</si>
  <si>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</si>
  <si>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</si>
  <si>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</si>
  <si>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</si>
  <si>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</si>
  <si>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</si>
  <si>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</si>
  <si>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</si>
  <si>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</si>
  <si>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</si>
  <si>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</si>
  <si>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</si>
  <si>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</si>
  <si>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</si>
  <si>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</si>
  <si>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</si>
  <si>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</si>
  <si>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</si>
  <si>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</si>
  <si>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</si>
  <si>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</si>
  <si>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</si>
  <si>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</si>
  <si>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</si>
  <si>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</si>
  <si>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</si>
  <si>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</si>
  <si>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</si>
  <si>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</si>
  <si>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</si>
  <si>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</si>
  <si>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</si>
  <si>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</si>
  <si>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</si>
  <si>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</si>
  <si>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</si>
  <si>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</si>
  <si>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</si>
  <si>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</si>
  <si>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</si>
  <si>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</si>
  <si>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</si>
  <si>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</si>
  <si>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</si>
  <si>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</si>
  <si>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</si>
  <si>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</si>
  <si>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</si>
  <si>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</si>
  <si>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</si>
  <si>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</si>
  <si>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</si>
  <si>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</si>
  <si>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</si>
  <si>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</si>
  <si>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</si>
  <si>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</si>
  <si>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</si>
  <si>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</si>
  <si>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</si>
  <si>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</si>
  <si>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</si>
  <si>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</si>
  <si>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</si>
  <si>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</si>
  <si>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</si>
  <si>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</si>
  <si>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</si>
  <si>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</si>
  <si>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</si>
  <si>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</si>
  <si>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</si>
  <si>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</si>
  <si>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</si>
  <si>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</si>
  <si>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</si>
  <si>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</si>
  <si>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</si>
  <si>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</si>
  <si>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</si>
  <si>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</si>
  <si>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</si>
  <si>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</si>
  <si>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</si>
  <si>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</si>
  <si>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</si>
  <si>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</si>
  <si>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</si>
  <si>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</si>
  <si>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</si>
  <si>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</si>
  <si>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</si>
  <si>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</si>
  <si>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</si>
  <si>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</si>
  <si>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</si>
  <si>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</si>
  <si>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</si>
  <si>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</si>
  <si>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</si>
  <si>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</si>
  <si>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</si>
  <si>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</si>
  <si>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</si>
  <si>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</si>
  <si>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</si>
  <si>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</si>
  <si>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</si>
  <si>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</si>
  <si>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</si>
  <si>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</si>
  <si>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</si>
  <si>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</si>
  <si>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</si>
  <si>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</si>
  <si>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</si>
  <si>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</si>
  <si>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</si>
  <si>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</si>
  <si>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</si>
  <si>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</si>
  <si>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</si>
  <si>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</si>
  <si>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</si>
  <si>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</si>
  <si>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</si>
  <si>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</si>
  <si>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</si>
  <si>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</si>
  <si>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</si>
  <si>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</si>
  <si>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</si>
  <si>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</si>
  <si>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</si>
  <si>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</si>
  <si>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</si>
  <si>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</si>
  <si>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</si>
  <si>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</si>
  <si>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</si>
  <si>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</si>
  <si>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</si>
  <si>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</si>
  <si>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</si>
  <si>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</si>
  <si>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</si>
  <si>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</si>
  <si>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</si>
  <si>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</si>
  <si>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</si>
  <si>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</si>
  <si>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</si>
  <si>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</si>
  <si>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</si>
  <si>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</si>
  <si>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</si>
  <si>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</si>
  <si>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</si>
  <si>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</si>
  <si>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</si>
  <si>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</si>
  <si>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</si>
  <si>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</si>
  <si>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</si>
  <si>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</si>
  <si>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</si>
  <si>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</si>
  <si>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</si>
  <si>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</si>
  <si>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</si>
  <si>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</si>
  <si>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</si>
  <si>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</si>
  <si>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</si>
  <si>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</si>
  <si>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</si>
  <si>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</si>
  <si>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</si>
  <si>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</si>
  <si>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</si>
  <si>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</si>
  <si>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</si>
  <si>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</si>
  <si>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</si>
  <si>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</si>
  <si>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</si>
  <si>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</si>
  <si>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</si>
  <si>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</si>
  <si>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</si>
  <si>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</si>
  <si>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</si>
  <si>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</si>
  <si>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</si>
  <si>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</si>
  <si>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</si>
  <si>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</si>
  <si>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</si>
  <si>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</si>
  <si>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</si>
  <si>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</si>
  <si>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</si>
  <si>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</si>
  <si>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</si>
  <si>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</si>
  <si>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</si>
  <si>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</si>
  <si>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</si>
  <si>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</si>
  <si>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</si>
  <si>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</si>
  <si>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</si>
  <si>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</si>
  <si>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</si>
  <si>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</si>
  <si>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</si>
  <si>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</si>
  <si>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</si>
  <si>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</si>
  <si>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</si>
  <si>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</si>
  <si>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</si>
  <si>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</si>
  <si>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</si>
  <si>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</si>
  <si>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</si>
  <si>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</si>
  <si>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</si>
  <si>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</si>
  <si>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</si>
  <si>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</si>
  <si>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</si>
  <si>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</si>
  <si>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</si>
  <si>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</si>
  <si>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</si>
  <si>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</si>
  <si>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</si>
  <si>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</si>
  <si>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</si>
  <si>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</si>
  <si>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</si>
  <si>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</si>
  <si>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</si>
  <si>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</si>
  <si>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</si>
  <si>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</si>
  <si>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</si>
  <si>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</si>
  <si>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</si>
  <si>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</si>
  <si>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</si>
  <si>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</si>
  <si>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</si>
  <si>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</si>
  <si>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</si>
  <si>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</si>
  <si>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</si>
  <si>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</si>
  <si>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</si>
  <si>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</si>
  <si>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</si>
  <si>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</si>
  <si>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</si>
  <si>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</si>
  <si>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</si>
  <si>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</si>
  <si>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</si>
  <si>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</si>
  <si>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</si>
  <si>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</si>
  <si>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</si>
  <si>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</si>
  <si>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</si>
  <si>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</si>
  <si>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</si>
  <si>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</si>
  <si>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</si>
  <si>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</si>
  <si>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</si>
  <si>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</si>
  <si>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</si>
  <si>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</si>
  <si>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</si>
  <si>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</si>
  <si>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</si>
  <si>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</si>
  <si>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</si>
  <si>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</si>
  <si>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</si>
  <si>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</si>
  <si>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</si>
  <si>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</si>
  <si>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</si>
  <si>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</si>
  <si>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</si>
  <si>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</si>
  <si>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</si>
  <si>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</si>
  <si>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</si>
  <si>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</si>
  <si>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</si>
  <si>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</si>
  <si>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</si>
  <si>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</si>
  <si>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</si>
  <si>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</si>
  <si>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</si>
  <si>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</si>
  <si>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</si>
  <si>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</si>
  <si>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</si>
  <si>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</si>
  <si>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</si>
  <si>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</si>
  <si>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</si>
  <si>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</si>
  <si>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</si>
  <si>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</si>
  <si>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</si>
  <si>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</si>
  <si>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</si>
  <si>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</si>
  <si>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</si>
  <si>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</si>
  <si>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</si>
  <si>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</si>
  <si>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</si>
  <si>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</si>
  <si>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</si>
  <si>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</si>
  <si>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</si>
  <si>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</si>
  <si>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</si>
  <si>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</si>
  <si>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</si>
  <si>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</si>
  <si>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</si>
  <si>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</si>
  <si>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</si>
  <si>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</si>
  <si>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</si>
  <si>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</si>
  <si>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</si>
  <si>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</si>
  <si>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</si>
  <si>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</si>
  <si>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</si>
  <si>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</si>
  <si>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</si>
  <si>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</si>
  <si>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</si>
  <si>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</si>
  <si>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</si>
  <si>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</si>
  <si>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</si>
  <si>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</si>
  <si>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</si>
  <si>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</si>
  <si>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</si>
  <si>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</si>
  <si>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</si>
  <si>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</si>
  <si>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</si>
  <si>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</si>
  <si>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</si>
  <si>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</si>
  <si>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</si>
  <si>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</si>
  <si>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</si>
  <si>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</si>
  <si>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</si>
  <si>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</si>
  <si>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</si>
  <si>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</si>
  <si>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</si>
  <si>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</si>
  <si>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</si>
  <si>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</si>
  <si>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</si>
  <si>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</si>
  <si>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</si>
  <si>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</si>
  <si>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</si>
  <si>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</si>
  <si>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</si>
  <si>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</si>
  <si>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</si>
  <si>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</si>
  <si>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</si>
  <si>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</si>
  <si>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</si>
  <si>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</si>
  <si>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</si>
  <si>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</si>
  <si>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</si>
  <si>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</si>
  <si>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</si>
  <si>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</si>
  <si>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</si>
  <si>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</si>
  <si>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</si>
  <si>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</si>
  <si>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</si>
  <si>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</si>
  <si>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</si>
  <si>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</si>
  <si>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</si>
  <si>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</si>
  <si>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</si>
  <si>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</si>
  <si>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</si>
  <si>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</si>
  <si>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</si>
  <si>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</si>
  <si>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</si>
  <si>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</si>
  <si>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</si>
  <si>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</si>
  <si>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</si>
  <si>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</si>
  <si>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</si>
  <si>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</si>
  <si>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</si>
  <si>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</si>
  <si>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</si>
  <si>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</si>
  <si>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</si>
  <si>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</si>
  <si>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</si>
  <si>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</si>
  <si>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</si>
  <si>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</si>
  <si>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</si>
  <si>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</si>
  <si>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</si>
  <si>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</si>
  <si>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</si>
  <si>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</si>
  <si>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</si>
  <si>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</si>
  <si>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</si>
  <si>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</si>
  <si>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</si>
  <si>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</si>
  <si>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</si>
  <si>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</si>
  <si>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</si>
  <si>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</si>
  <si>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</si>
  <si>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</si>
  <si>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</si>
  <si>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</si>
  <si>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</si>
  <si>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</si>
  <si>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</si>
  <si>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</si>
  <si>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</si>
  <si>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</si>
  <si>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</si>
  <si>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</si>
  <si>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</si>
  <si>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</si>
  <si>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</si>
  <si>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</si>
  <si>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</si>
  <si>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</si>
  <si>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</si>
  <si>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</si>
  <si>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</si>
  <si>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</si>
  <si>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</si>
  <si>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</si>
  <si>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</si>
  <si>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</si>
  <si>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</si>
  <si>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</si>
  <si>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</si>
  <si>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</si>
  <si>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</si>
  <si>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</si>
  <si>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</si>
  <si>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</si>
  <si>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</si>
  <si>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</si>
  <si>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</si>
  <si>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</si>
  <si>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</si>
  <si>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</si>
  <si>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</si>
  <si>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</si>
  <si>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</si>
  <si>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</si>
  <si>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</si>
  <si>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</si>
  <si>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</si>
  <si>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</si>
  <si>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</si>
  <si>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</si>
  <si>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</si>
  <si>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</si>
  <si>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</si>
  <si>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</si>
  <si>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</si>
  <si>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</si>
  <si>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</si>
  <si>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</si>
  <si>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</si>
  <si>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</si>
  <si>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</si>
  <si>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</si>
  <si>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</si>
  <si>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</si>
  <si>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</si>
  <si>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</si>
  <si>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</si>
  <si>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</si>
  <si>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</si>
  <si>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</si>
  <si>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</si>
  <si>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</si>
  <si>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</si>
  <si>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</si>
  <si>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</si>
  <si>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</si>
  <si>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</si>
  <si>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</si>
  <si>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</si>
  <si>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</si>
  <si>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</si>
  <si>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</si>
  <si>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</si>
  <si>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</si>
  <si>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</si>
  <si>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</si>
  <si>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</si>
  <si>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</si>
  <si>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</si>
  <si>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</si>
  <si>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</si>
  <si>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</si>
  <si>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</si>
  <si>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</si>
  <si>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</si>
  <si>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</si>
  <si>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</si>
  <si>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</si>
  <si>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</si>
  <si>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</si>
  <si>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</si>
  <si>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</si>
  <si>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</si>
  <si>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</si>
  <si>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</si>
  <si>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</si>
  <si>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</si>
  <si>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</si>
  <si>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</si>
  <si>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</si>
  <si>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</si>
  <si>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</si>
  <si>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</si>
  <si>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</si>
  <si>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</si>
  <si>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</si>
  <si>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</si>
  <si>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</si>
  <si>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</si>
  <si>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</si>
  <si>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</si>
  <si>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</si>
  <si>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</si>
  <si>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</si>
  <si>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</si>
  <si>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</si>
  <si>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</si>
  <si>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</si>
  <si>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</si>
  <si>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</si>
  <si>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</si>
  <si>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</si>
  <si>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</si>
  <si>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</si>
  <si>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</si>
  <si>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</si>
  <si>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</si>
  <si>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</si>
  <si>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</si>
  <si>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</si>
  <si>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</si>
  <si>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</si>
  <si>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</si>
  <si>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</si>
  <si>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</si>
  <si>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</si>
  <si>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</si>
  <si>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</si>
  <si>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</si>
  <si>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</si>
  <si>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</si>
  <si>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</si>
  <si>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</si>
  <si>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</si>
  <si>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</si>
  <si>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</si>
  <si>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</si>
  <si>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</si>
  <si>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</si>
  <si>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</si>
  <si>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</si>
  <si>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</si>
  <si>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</si>
  <si>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</si>
  <si>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</si>
  <si>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</si>
  <si>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</si>
  <si>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</si>
  <si>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</si>
  <si>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</si>
  <si>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</si>
  <si>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</si>
  <si>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</si>
  <si>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</si>
  <si>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</si>
  <si>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</si>
  <si>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</si>
  <si>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</si>
  <si>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</si>
  <si>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</si>
  <si>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</si>
  <si>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</si>
  <si>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</si>
  <si>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</si>
  <si>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</si>
  <si>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</si>
  <si>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</si>
  <si>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</si>
  <si>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</si>
  <si>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</si>
  <si>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</si>
  <si>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</si>
  <si>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</si>
  <si>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</si>
  <si>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</si>
  <si>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</si>
  <si>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</si>
  <si>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</si>
  <si>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</si>
  <si>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</si>
  <si>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</si>
  <si>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</si>
  <si>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</si>
  <si>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</si>
  <si>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</si>
  <si>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</si>
  <si>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</si>
  <si>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</si>
  <si>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</si>
  <si>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</si>
  <si>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</si>
  <si>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</si>
  <si>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</si>
  <si>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</si>
  <si>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</si>
  <si>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</si>
  <si>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</si>
  <si>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</si>
  <si>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</si>
  <si>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</si>
  <si>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</si>
  <si>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</si>
  <si>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</si>
  <si>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</si>
  <si>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</si>
  <si>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</si>
  <si>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</si>
  <si>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</si>
  <si>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</si>
  <si>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</si>
  <si>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</si>
  <si>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</si>
  <si>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</si>
  <si>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</si>
  <si>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</si>
  <si>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</si>
  <si>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</si>
  <si>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</si>
  <si>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</si>
  <si>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</si>
  <si>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</si>
  <si>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</si>
  <si>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</si>
  <si>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</si>
  <si>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</si>
  <si>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</si>
  <si>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</si>
  <si>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</si>
  <si>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</si>
  <si>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</si>
  <si>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</si>
  <si>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</si>
  <si>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</si>
  <si>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</si>
  <si>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</si>
  <si>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</si>
  <si>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</si>
  <si>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</si>
  <si>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</si>
  <si>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</si>
  <si>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</si>
  <si>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</si>
  <si>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</si>
  <si>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</si>
  <si>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</si>
  <si>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</si>
  <si>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</si>
  <si>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</si>
  <si>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</si>
  <si>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</si>
  <si>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</si>
  <si>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</si>
  <si>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</si>
  <si>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</si>
  <si>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</si>
  <si>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</si>
  <si>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</si>
  <si>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</si>
  <si>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</si>
  <si>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</si>
  <si>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</si>
  <si>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</si>
  <si>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</si>
  <si>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</si>
  <si>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</si>
  <si>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</si>
  <si>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</si>
  <si>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</si>
  <si>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</si>
  <si>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</si>
  <si>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</si>
  <si>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</si>
  <si>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</si>
  <si>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</si>
  <si>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</si>
  <si>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</si>
  <si>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</si>
  <si>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</si>
  <si>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</si>
  <si>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</si>
  <si>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</si>
  <si>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</si>
  <si>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</si>
  <si>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</si>
  <si>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</si>
  <si>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</si>
  <si>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</si>
  <si>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</si>
  <si>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</si>
  <si>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</si>
  <si>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</si>
  <si>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</si>
  <si>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</si>
  <si>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</si>
  <si>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</si>
  <si>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</si>
  <si>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</si>
  <si>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</si>
  <si>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</si>
  <si>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</si>
  <si>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</si>
  <si>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</si>
  <si>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</si>
  <si>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</si>
  <si>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</si>
  <si>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</si>
  <si>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</si>
  <si>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</si>
  <si>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</si>
  <si>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</si>
  <si>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</si>
  <si>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</si>
  <si>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</si>
  <si>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</si>
  <si>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</si>
  <si>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</si>
  <si>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</si>
  <si>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</si>
  <si>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</si>
  <si>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</si>
  <si>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</si>
  <si>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</si>
  <si>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</si>
  <si>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</si>
  <si>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</si>
  <si>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</si>
  <si>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</si>
  <si>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</si>
  <si>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</si>
  <si>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</si>
  <si>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</si>
  <si>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</si>
  <si>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</si>
  <si>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</si>
  <si>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</si>
  <si>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</si>
  <si>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</si>
  <si>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</si>
  <si>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</si>
  <si>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</si>
  <si>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</si>
  <si>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</si>
  <si>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</si>
  <si>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</si>
  <si>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</si>
  <si>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</si>
  <si>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</si>
  <si>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</si>
  <si>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</si>
  <si>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</si>
  <si>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</si>
  <si>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</si>
  <si>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</si>
  <si>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</si>
  <si>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</si>
  <si>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</si>
  <si>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</si>
  <si>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</si>
  <si>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</si>
  <si>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</si>
  <si>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</si>
  <si>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</si>
  <si>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</si>
  <si>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</si>
  <si>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</si>
  <si>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</si>
  <si>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</si>
  <si>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</si>
  <si>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</si>
  <si>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</si>
  <si>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</si>
  <si>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</si>
  <si>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</si>
  <si>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</si>
  <si>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</si>
  <si>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</si>
  <si>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</si>
  <si>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</si>
  <si>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</si>
  <si>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</si>
  <si>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</si>
  <si>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</si>
  <si>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</si>
  <si>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</si>
  <si>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</si>
  <si>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</si>
  <si>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</si>
  <si>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</si>
  <si>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</si>
  <si>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</si>
  <si>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</si>
  <si>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</si>
  <si>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</si>
  <si>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</si>
  <si>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</si>
  <si>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</si>
  <si>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</si>
  <si>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</si>
  <si>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</si>
  <si>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</si>
  <si>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</si>
  <si>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</si>
  <si>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</si>
  <si>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</si>
  <si>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</si>
  <si>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</si>
  <si>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</si>
  <si>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</si>
  <si>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</si>
  <si>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</si>
  <si>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</si>
  <si>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</si>
  <si>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</si>
  <si>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</si>
  <si>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</si>
  <si>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</si>
  <si>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</si>
  <si>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</si>
  <si>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</si>
  <si>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</si>
  <si>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</si>
  <si>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</si>
  <si>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</si>
  <si>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</si>
  <si>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</si>
  <si>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</si>
  <si>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</si>
  <si>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</si>
  <si>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</si>
  <si>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</si>
  <si>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</si>
  <si>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</si>
  <si>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</si>
  <si>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</si>
  <si>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</si>
  <si>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</si>
  <si>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</si>
  <si>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</si>
  <si>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</si>
  <si>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</si>
  <si>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</si>
  <si>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</si>
  <si>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</si>
  <si>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</si>
  <si>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</si>
  <si>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</si>
  <si>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</si>
  <si>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</si>
  <si>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</si>
  <si>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</si>
  <si>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</si>
  <si>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</si>
  <si>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</si>
  <si>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</si>
  <si>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</si>
  <si>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</si>
  <si>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</si>
  <si>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</si>
  <si>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</si>
  <si>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</si>
  <si>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</si>
  <si>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</si>
  <si>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</si>
  <si>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</si>
  <si>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</si>
  <si>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</si>
  <si>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</si>
  <si>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</si>
  <si>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</si>
  <si>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</si>
  <si>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</si>
  <si>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</si>
  <si>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</si>
  <si>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</si>
  <si>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</si>
  <si>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</si>
  <si>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</si>
  <si>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</si>
  <si>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</si>
  <si>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</si>
  <si>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</si>
  <si>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</si>
  <si>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</si>
  <si>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</si>
  <si>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</si>
  <si>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</si>
  <si>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</si>
  <si>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</si>
  <si>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</si>
  <si>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</si>
  <si>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</si>
  <si>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</si>
  <si>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</si>
  <si>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</si>
  <si>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</si>
  <si>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</si>
  <si>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</si>
  <si>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</si>
  <si>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</si>
  <si>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</si>
  <si>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</si>
  <si>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</si>
  <si>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</si>
  <si>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</si>
  <si>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</si>
  <si>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</si>
  <si>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</si>
  <si>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</si>
  <si>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</si>
  <si>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</si>
  <si>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</si>
  <si>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</si>
  <si>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</si>
  <si>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</si>
  <si>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</si>
  <si>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</si>
  <si>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</si>
  <si>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</si>
  <si>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</si>
  <si>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</si>
  <si>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</si>
  <si>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</si>
  <si>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</si>
  <si>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</si>
  <si>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</si>
  <si>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</si>
  <si>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</si>
  <si>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</si>
  <si>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</si>
  <si>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</si>
  <si>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</si>
  <si>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</si>
  <si>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</si>
  <si>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</si>
  <si>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</si>
  <si>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</si>
  <si>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</si>
  <si>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</si>
  <si>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</si>
  <si>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</si>
  <si>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</si>
  <si>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</si>
  <si>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</si>
  <si>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</si>
  <si>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</si>
  <si>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</si>
  <si>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</si>
  <si>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</si>
  <si>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</si>
  <si>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</si>
  <si>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</si>
  <si>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</si>
  <si>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</si>
  <si>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</si>
  <si>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</si>
  <si>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</si>
  <si>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</si>
  <si>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</si>
  <si>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</si>
  <si>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</si>
  <si>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</si>
  <si>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</si>
  <si>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</si>
  <si>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</si>
  <si>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</si>
  <si>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</si>
  <si>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</si>
  <si>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</si>
  <si>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</si>
  <si>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</si>
  <si>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</si>
  <si>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</si>
  <si>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</si>
  <si>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</si>
  <si>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</si>
  <si>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</si>
  <si>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</si>
  <si>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</si>
  <si>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</si>
  <si>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</si>
  <si>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</si>
  <si>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</si>
  <si>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</si>
  <si>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</si>
  <si>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</si>
  <si>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</si>
  <si>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</si>
  <si>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</si>
  <si>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</si>
  <si>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</si>
  <si>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</si>
  <si>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</si>
  <si>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</si>
  <si>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</si>
  <si>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</si>
  <si>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</si>
  <si>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</si>
  <si>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</si>
  <si>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</si>
  <si>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</si>
  <si>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</si>
  <si>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</si>
  <si>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</si>
  <si>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</si>
  <si>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</si>
  <si>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</si>
  <si>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</si>
  <si>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</si>
  <si>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</si>
  <si>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</si>
  <si>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</si>
  <si>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</si>
  <si>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</si>
  <si>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</si>
  <si>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</si>
  <si>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</si>
  <si>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</si>
  <si>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</si>
  <si>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</si>
  <si>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</si>
  <si>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</si>
  <si>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</si>
  <si>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</si>
  <si>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</si>
  <si>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</si>
  <si>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</si>
  <si>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</si>
  <si>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</si>
  <si>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</si>
  <si>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</si>
  <si>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</si>
  <si>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</si>
  <si>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</si>
  <si>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</si>
  <si>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</si>
  <si>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</si>
  <si>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</si>
  <si>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</si>
  <si>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</si>
  <si>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</si>
  <si>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</si>
  <si>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</si>
  <si>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</si>
  <si>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</si>
  <si>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</si>
  <si>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</si>
  <si>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</si>
  <si>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</si>
  <si>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</si>
  <si>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</si>
  <si>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</si>
  <si>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</si>
  <si>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</si>
  <si>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</si>
  <si>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</si>
  <si>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</si>
  <si>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</si>
  <si>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</si>
  <si>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</si>
  <si>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</si>
  <si>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</si>
  <si>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</si>
  <si>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</si>
  <si>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</si>
  <si>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</si>
  <si>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</si>
  <si>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</si>
  <si>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</si>
  <si>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</si>
  <si>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</si>
  <si>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</si>
  <si>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</si>
  <si>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</si>
  <si>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</si>
  <si>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</si>
  <si>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</si>
  <si>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</si>
  <si>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</si>
  <si>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</si>
  <si>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</si>
  <si>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</si>
  <si>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</si>
  <si>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</si>
  <si>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</si>
  <si>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</si>
  <si>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</si>
  <si>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</si>
  <si>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</si>
  <si>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</si>
  <si>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</si>
  <si>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</si>
  <si>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</si>
  <si>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</si>
  <si>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</si>
  <si>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</si>
  <si>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</si>
  <si>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</si>
  <si>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</si>
  <si>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</si>
  <si>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</si>
  <si>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</si>
  <si>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</si>
  <si>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</si>
  <si>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</si>
  <si>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</si>
  <si>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</si>
  <si>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</si>
  <si>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</si>
  <si>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</si>
  <si>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</si>
  <si>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</si>
  <si>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</si>
  <si>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</si>
  <si>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</si>
  <si>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</si>
  <si>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</si>
  <si>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</si>
  <si>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</si>
  <si>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</si>
  <si>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</si>
  <si>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</si>
  <si>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</si>
  <si>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</si>
  <si>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</si>
  <si>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</si>
  <si>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</si>
  <si>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</si>
  <si>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</si>
  <si>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</si>
  <si>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</si>
  <si>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</si>
  <si>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</si>
  <si>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</si>
  <si>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</si>
  <si>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</si>
  <si>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</si>
  <si>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</si>
  <si>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</si>
  <si>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</si>
  <si>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</si>
  <si>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</si>
  <si>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</si>
  <si>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</si>
  <si>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</si>
  <si>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</si>
  <si>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</si>
  <si>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</si>
  <si>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</si>
  <si>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</si>
  <si>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</si>
  <si>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</si>
  <si>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</si>
  <si>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</si>
  <si>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</si>
  <si>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</si>
  <si>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</si>
  <si>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</si>
  <si>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</si>
  <si>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</si>
  <si>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</si>
  <si>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</si>
  <si>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</si>
  <si>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</si>
  <si>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</si>
  <si>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</si>
  <si>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</si>
  <si>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</si>
  <si>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</si>
  <si>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</si>
  <si>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</si>
  <si>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</si>
  <si>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</si>
  <si>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</si>
  <si>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</si>
  <si>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</si>
  <si>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</si>
  <si>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</si>
  <si>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</si>
  <si>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</si>
  <si>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</si>
  <si>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</si>
  <si>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</si>
  <si>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</si>
  <si>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</si>
  <si>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</si>
  <si>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</si>
  <si>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</si>
  <si>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</si>
  <si>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</si>
  <si>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</si>
  <si>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</si>
  <si>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</si>
  <si>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</si>
  <si>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</si>
  <si>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</si>
  <si>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</si>
  <si>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</si>
  <si>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</si>
  <si>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</si>
  <si>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</si>
  <si>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</si>
  <si>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</si>
  <si>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</si>
  <si>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</si>
  <si>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</si>
  <si>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</si>
  <si>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</si>
  <si>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</si>
  <si>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</si>
  <si>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</si>
  <si>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</si>
  <si>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</si>
  <si>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</si>
  <si>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</si>
  <si>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</si>
  <si>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</si>
  <si>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</si>
  <si>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</si>
  <si>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</si>
  <si>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</si>
  <si>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</si>
  <si>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</si>
  <si>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</si>
  <si>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</si>
  <si>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</si>
  <si>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</si>
  <si>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</si>
  <si>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</si>
  <si>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</si>
  <si>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</si>
  <si>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</si>
  <si>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</si>
  <si>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</si>
  <si>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</si>
  <si>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</si>
  <si>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</si>
  <si>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</si>
  <si>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</si>
  <si>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</si>
  <si>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</si>
  <si>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</si>
  <si>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</si>
  <si>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</si>
  <si>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</si>
  <si>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</si>
  <si>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</si>
  <si>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</si>
  <si>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</si>
  <si>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</si>
  <si>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</si>
  <si>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</si>
  <si>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</si>
  <si>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</si>
  <si>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</si>
  <si>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</si>
  <si>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</si>
  <si>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</si>
  <si>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</si>
  <si>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</si>
  <si>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</si>
  <si>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</si>
  <si>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</si>
  <si>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</si>
  <si>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</si>
  <si>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</si>
  <si>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</si>
  <si>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</si>
  <si>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</si>
  <si>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</si>
  <si>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</si>
  <si>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</si>
  <si>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</si>
  <si>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</si>
  <si>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</si>
  <si>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</si>
  <si>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</si>
  <si>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</si>
  <si>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</si>
  <si>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</si>
  <si>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</si>
  <si>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</si>
  <si>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</si>
  <si>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</si>
  <si>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</si>
  <si>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</si>
  <si>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</si>
  <si>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</si>
  <si>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</si>
  <si>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</si>
  <si>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</si>
  <si>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</si>
  <si>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</si>
  <si>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</si>
  <si>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</si>
  <si>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</si>
  <si>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</si>
  <si>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</si>
  <si>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</si>
  <si>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</si>
  <si>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</si>
  <si>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</si>
  <si>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</si>
  <si>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</si>
  <si>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</si>
  <si>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</si>
  <si>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</si>
  <si>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</si>
  <si>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</si>
  <si>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</si>
  <si>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</si>
  <si>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</si>
  <si>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</si>
  <si>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</si>
  <si>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</si>
  <si>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</si>
  <si>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</si>
  <si>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</si>
  <si>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</si>
  <si>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</si>
  <si>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</si>
  <si>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</si>
  <si>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</si>
  <si>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</si>
  <si>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</si>
  <si>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</si>
  <si>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</si>
  <si>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</si>
  <si>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</si>
  <si>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</si>
  <si>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</si>
  <si>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</si>
  <si>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</si>
  <si>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</si>
  <si>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</si>
  <si>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</si>
  <si>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</si>
  <si>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</si>
  <si>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</si>
  <si>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</si>
  <si>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</si>
  <si>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</si>
  <si>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</si>
  <si>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</si>
  <si>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</si>
  <si>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</si>
  <si>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</si>
  <si>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</si>
  <si>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</si>
  <si>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</si>
  <si>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</si>
  <si>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</si>
  <si>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</si>
  <si>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</si>
  <si>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</si>
  <si>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</si>
  <si>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</si>
  <si>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</si>
  <si>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</si>
  <si>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</si>
  <si>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</si>
  <si>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</si>
  <si>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</si>
  <si>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</si>
  <si>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</si>
  <si>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</si>
  <si>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</si>
  <si>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</si>
  <si>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</si>
  <si>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</si>
  <si>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</si>
  <si>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</si>
  <si>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</si>
  <si>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</si>
  <si>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</si>
  <si>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</si>
  <si>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</si>
  <si>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</si>
  <si>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</si>
  <si>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</si>
  <si>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</si>
  <si>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</si>
  <si>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</si>
  <si>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</si>
  <si>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</si>
  <si>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</si>
  <si>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</si>
  <si>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</si>
  <si>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</si>
  <si>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</si>
  <si>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</si>
  <si>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</si>
  <si>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</si>
  <si>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</si>
  <si>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</si>
  <si>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</si>
  <si>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</si>
  <si>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</si>
  <si>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</si>
  <si>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</si>
  <si>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</si>
  <si>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</si>
  <si>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</si>
  <si>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</si>
  <si>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</si>
  <si>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</si>
  <si>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</si>
  <si>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</si>
  <si>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</si>
  <si>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</si>
  <si>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</si>
  <si>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</si>
  <si>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</si>
  <si>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</si>
  <si>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</si>
  <si>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</si>
  <si>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</si>
  <si>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</si>
  <si>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</si>
  <si>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</si>
  <si>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</si>
  <si>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</si>
  <si>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</si>
  <si>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</si>
  <si>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</si>
  <si>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</si>
  <si>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</si>
  <si>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</si>
  <si>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</si>
  <si>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</si>
  <si>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</si>
  <si>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</si>
  <si>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</si>
  <si>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</si>
  <si>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</si>
  <si>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</si>
  <si>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</si>
  <si>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</si>
  <si>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</si>
  <si>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</si>
  <si>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</si>
  <si>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</si>
  <si>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</si>
  <si>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</si>
  <si>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</si>
  <si>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</si>
  <si>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</si>
  <si>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</si>
  <si>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</si>
  <si>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</si>
  <si>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</si>
  <si>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</si>
  <si>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</si>
  <si>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</si>
  <si>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</si>
  <si>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</si>
  <si>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</si>
  <si>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</si>
  <si>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</si>
  <si>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</si>
  <si>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</si>
  <si>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</si>
  <si>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</si>
  <si>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</si>
  <si>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</si>
  <si>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</si>
  <si>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</si>
  <si>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</si>
  <si>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</si>
  <si>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</si>
  <si>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</si>
  <si>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</si>
  <si>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</si>
  <si>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</si>
  <si>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</si>
  <si>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</si>
  <si>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</si>
  <si>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</si>
  <si>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</si>
  <si>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</si>
  <si>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</si>
  <si>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</si>
  <si>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</si>
  <si>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</si>
  <si>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</si>
  <si>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</si>
  <si>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</si>
  <si>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</si>
  <si>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</si>
  <si>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</si>
  <si>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</si>
  <si>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</si>
  <si>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</si>
  <si>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</si>
  <si>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</si>
  <si>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</si>
  <si>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</si>
  <si>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</si>
  <si>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</si>
  <si>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</si>
  <si>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</si>
  <si>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</si>
  <si>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</si>
  <si>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</si>
  <si>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</si>
  <si>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</si>
  <si>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</si>
  <si>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</si>
  <si>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</si>
  <si>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</si>
  <si>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</si>
  <si>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</si>
  <si>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</si>
  <si>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</si>
  <si>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</si>
  <si>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</si>
  <si>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</si>
  <si>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</si>
  <si>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</si>
  <si>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</si>
  <si>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</si>
  <si>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</si>
  <si>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</si>
  <si>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</si>
  <si>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</si>
  <si>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</si>
  <si>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</si>
  <si>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</si>
  <si>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</si>
  <si>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</si>
  <si>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</si>
  <si>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</si>
  <si>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</si>
  <si>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</si>
  <si>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</si>
  <si>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</si>
  <si>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</si>
  <si>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</si>
  <si>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</si>
  <si>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</si>
  <si>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</si>
  <si>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</si>
  <si>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</si>
  <si>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</si>
  <si>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</si>
  <si>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</si>
  <si>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</si>
  <si>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</si>
  <si>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</si>
  <si>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</si>
  <si>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</si>
  <si>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</si>
  <si>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</si>
  <si>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</si>
  <si>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</si>
  <si>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</si>
  <si>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</si>
  <si>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</si>
  <si>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</si>
  <si>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</si>
  <si>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</si>
  <si>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</si>
  <si>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</si>
  <si>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</si>
  <si>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</si>
  <si>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</si>
  <si>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</si>
  <si>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</si>
  <si>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</si>
  <si>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</si>
  <si>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</si>
  <si>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</si>
  <si>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</si>
  <si>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</si>
  <si>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</si>
  <si>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</si>
  <si>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</si>
  <si>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</si>
  <si>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</si>
  <si>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</si>
  <si>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</si>
  <si>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</si>
  <si>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</si>
  <si>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</si>
  <si>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</si>
  <si>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</si>
  <si>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</si>
  <si>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</si>
  <si>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</si>
  <si>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</si>
  <si>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</si>
  <si>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</si>
  <si>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</si>
  <si>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</si>
  <si>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</si>
  <si>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</si>
  <si>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</si>
  <si>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</si>
  <si>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</si>
  <si>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</si>
  <si>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</si>
  <si>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</si>
  <si>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</si>
  <si>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</si>
  <si>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</si>
  <si>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</si>
  <si>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</si>
  <si>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</si>
  <si>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</si>
  <si>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</si>
  <si>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</si>
  <si>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</si>
  <si>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</si>
  <si>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</si>
  <si>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</si>
  <si>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</si>
  <si>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</si>
  <si>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</si>
  <si>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</si>
  <si>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</si>
  <si>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</si>
  <si>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</si>
  <si>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</si>
  <si>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</si>
  <si>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</si>
  <si>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</si>
  <si>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</si>
  <si>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</si>
  <si>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</si>
  <si>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</si>
  <si>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</si>
  <si>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</si>
  <si>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</si>
  <si>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</si>
  <si>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</si>
  <si>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</si>
  <si>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</si>
  <si>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</si>
  <si>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</si>
  <si>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</si>
  <si>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</si>
  <si>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</si>
  <si>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</si>
  <si>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</si>
  <si>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</si>
  <si>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</si>
  <si>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</si>
  <si>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</si>
  <si>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</si>
  <si>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</si>
  <si>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</si>
  <si>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</si>
  <si>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</si>
  <si>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</si>
  <si>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</si>
  <si>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</si>
  <si>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</si>
  <si>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</si>
  <si>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</si>
  <si>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</si>
  <si>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</si>
  <si>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</si>
  <si>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</si>
  <si>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</si>
  <si>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</si>
  <si>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</si>
  <si>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</si>
  <si>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</si>
  <si>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</si>
  <si>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</si>
  <si>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</si>
  <si>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</si>
  <si>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</si>
  <si>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</si>
  <si>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</si>
  <si>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</si>
  <si>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</si>
  <si>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</si>
  <si>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</si>
  <si>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</si>
  <si>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</si>
  <si>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</si>
  <si>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</si>
  <si>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</si>
  <si>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</si>
  <si>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</si>
  <si>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</si>
  <si>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</si>
  <si>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</si>
  <si>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</si>
  <si>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</si>
  <si>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</si>
  <si>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</si>
  <si>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</si>
  <si>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</si>
  <si>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</si>
  <si>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</si>
  <si>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</si>
  <si>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</si>
  <si>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</si>
  <si>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</si>
  <si>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</si>
  <si>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</si>
  <si>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</si>
  <si>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</si>
  <si>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</si>
  <si>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</si>
  <si>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</si>
  <si>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</si>
  <si>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</si>
  <si>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</si>
  <si>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</si>
  <si>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</si>
  <si>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</si>
  <si>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</si>
  <si>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</si>
  <si>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</si>
  <si>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</si>
  <si>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</si>
  <si>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</si>
  <si>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</si>
  <si>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</si>
  <si>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</si>
  <si>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</si>
  <si>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</si>
  <si>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</si>
  <si>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</si>
  <si>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</si>
  <si>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</si>
  <si>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</si>
  <si>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</si>
  <si>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</si>
  <si>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</si>
  <si>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</si>
  <si>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</si>
  <si>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</si>
  <si>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</si>
  <si>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</si>
  <si>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</si>
  <si>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</si>
  <si>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</si>
  <si>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</si>
  <si>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</si>
  <si>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</si>
  <si>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</si>
  <si>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</si>
  <si>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</si>
  <si>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</si>
  <si>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</si>
  <si>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</si>
  <si>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</si>
  <si>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</si>
  <si>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</si>
  <si>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</si>
  <si>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</si>
  <si>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</si>
  <si>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</si>
  <si>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</si>
  <si>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</si>
  <si>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</si>
  <si>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</si>
  <si>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</si>
  <si>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</si>
  <si>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</si>
  <si>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</si>
  <si>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</si>
  <si>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</si>
  <si>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</si>
  <si>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</si>
  <si>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</si>
  <si>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</si>
  <si>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</si>
  <si>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</si>
  <si>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</si>
  <si>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</si>
  <si>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</si>
  <si>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</si>
  <si>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</si>
  <si>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</si>
  <si>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</si>
  <si>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</si>
  <si>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</si>
  <si>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</si>
  <si>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</si>
  <si>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</si>
  <si>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</si>
  <si>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</si>
  <si>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</si>
  <si>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</si>
  <si>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</si>
  <si>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</si>
  <si>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</si>
  <si>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</si>
  <si>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</si>
  <si>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</si>
  <si>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</si>
  <si>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</si>
  <si>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</si>
  <si>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</si>
  <si>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</si>
  <si>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</si>
  <si>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</si>
  <si>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</si>
  <si>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</si>
  <si>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</si>
  <si>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</si>
  <si>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</si>
  <si>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</si>
  <si>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</si>
  <si>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</si>
  <si>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</si>
  <si>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</si>
  <si>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</si>
  <si>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</si>
  <si>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</si>
  <si>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</si>
  <si>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</si>
  <si>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</si>
  <si>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</si>
  <si>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</si>
  <si>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</si>
  <si>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</si>
  <si>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</si>
  <si>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</si>
  <si>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</si>
  <si>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</si>
  <si>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</si>
  <si>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</si>
  <si>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</si>
  <si>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</si>
  <si>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</si>
  <si>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</si>
  <si>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</si>
  <si>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</si>
  <si>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</si>
  <si>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</si>
  <si>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</si>
  <si>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</si>
  <si>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</si>
  <si>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</si>
  <si>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</si>
  <si>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</si>
  <si>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</si>
  <si>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</si>
  <si>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</si>
  <si>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</si>
  <si>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</si>
  <si>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</si>
  <si>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</si>
  <si>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</si>
  <si>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</si>
  <si>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</si>
  <si>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</si>
  <si>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</si>
  <si>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</si>
  <si>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</si>
  <si>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</si>
  <si>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</si>
  <si>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</si>
  <si>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</si>
  <si>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</si>
  <si>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</si>
  <si>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</si>
  <si>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</si>
  <si>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</si>
  <si>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</si>
  <si>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</si>
  <si>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</si>
  <si>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</si>
  <si>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</si>
  <si>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</si>
  <si>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</si>
  <si>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</si>
  <si>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</si>
  <si>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</si>
  <si>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</si>
  <si>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</si>
  <si>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</si>
  <si>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</si>
  <si>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</si>
  <si>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</si>
  <si>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</si>
  <si>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</si>
  <si>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</si>
  <si>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</si>
  <si>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</si>
  <si>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</si>
  <si>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</si>
  <si>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</si>
  <si>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</si>
  <si>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</si>
  <si>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</si>
  <si>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</si>
  <si>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</si>
  <si>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</si>
  <si>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</si>
  <si>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</si>
  <si>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</si>
  <si>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</si>
  <si>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</si>
  <si>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</si>
  <si>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</si>
  <si>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</si>
  <si>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</si>
  <si>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</si>
  <si>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</si>
  <si>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</si>
  <si>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</si>
  <si>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</si>
  <si>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</si>
  <si>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</si>
  <si>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</si>
  <si>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</si>
  <si>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</si>
  <si>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</si>
  <si>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</si>
  <si>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</si>
  <si>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</si>
  <si>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</si>
  <si>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</si>
  <si>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</si>
  <si>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</si>
  <si>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</si>
  <si>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</si>
  <si>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</si>
  <si>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</si>
  <si>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</si>
  <si>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</si>
  <si>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</si>
  <si>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</si>
  <si>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</si>
  <si>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</si>
  <si>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</si>
  <si>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</si>
  <si>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</si>
  <si>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</si>
  <si>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</si>
  <si>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</si>
  <si>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</si>
  <si>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</si>
  <si>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</si>
  <si>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</si>
  <si>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</si>
  <si>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</si>
  <si>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</si>
  <si>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</si>
  <si>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</si>
  <si>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</si>
  <si>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</si>
  <si>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</si>
  <si>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</si>
  <si>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</si>
  <si>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</si>
  <si>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</si>
  <si>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</si>
  <si>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</si>
  <si>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</si>
  <si>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</si>
  <si>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</si>
  <si>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</si>
  <si>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</si>
  <si>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</si>
  <si>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</si>
  <si>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</si>
  <si>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</si>
  <si>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</si>
  <si>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</si>
  <si>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</si>
  <si>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</si>
  <si>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</si>
  <si>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</si>
  <si>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</si>
  <si>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</si>
  <si>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</si>
  <si>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</si>
  <si>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</si>
  <si>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</si>
  <si>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</si>
  <si>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</si>
  <si>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</si>
  <si>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</si>
  <si>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</si>
  <si>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</si>
  <si>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</si>
  <si>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</si>
  <si>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</si>
  <si>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</si>
  <si>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</si>
  <si>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</si>
  <si>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</si>
  <si>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</si>
  <si>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</si>
  <si>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</si>
  <si>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</si>
  <si>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</si>
  <si>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</si>
  <si>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</si>
  <si>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</si>
  <si>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</si>
  <si>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</si>
  <si>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</si>
  <si>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</si>
  <si>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</si>
  <si>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</si>
  <si>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</si>
  <si>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</si>
  <si>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</si>
  <si>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</si>
  <si>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</si>
  <si>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</si>
  <si>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</si>
  <si>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</si>
  <si>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</si>
  <si>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</si>
  <si>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</si>
  <si>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</si>
  <si>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</si>
  <si>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</si>
  <si>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</si>
  <si>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</si>
  <si>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</si>
  <si>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</si>
  <si>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</si>
  <si>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</si>
  <si>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</si>
  <si>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</si>
  <si>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</si>
  <si>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</si>
  <si>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</si>
  <si>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</si>
  <si>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</si>
  <si>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</si>
  <si>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</si>
  <si>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</si>
  <si>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</si>
  <si>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</si>
  <si>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</si>
  <si>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</si>
  <si>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</si>
  <si>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</si>
  <si>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</si>
  <si>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</si>
  <si>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</si>
  <si>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</si>
  <si>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</si>
  <si>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</si>
  <si>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</si>
  <si>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</si>
  <si>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</si>
  <si>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</si>
  <si>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</si>
  <si>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</si>
  <si>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</si>
  <si>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</si>
  <si>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</si>
  <si>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</si>
  <si>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</si>
  <si>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</si>
  <si>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</si>
  <si>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</si>
  <si>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</si>
  <si>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</si>
  <si>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</si>
  <si>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</si>
  <si>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</si>
  <si>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</si>
  <si>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</si>
  <si>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</si>
  <si>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</si>
  <si>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</si>
  <si>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</si>
  <si>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</si>
  <si>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</si>
  <si>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</si>
  <si>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</si>
  <si>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</si>
  <si>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</si>
  <si>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</si>
  <si>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</si>
  <si>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</si>
  <si>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</si>
  <si>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</si>
  <si>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</si>
  <si>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</si>
  <si>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</si>
  <si>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</si>
  <si>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</si>
  <si>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</si>
  <si>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</si>
  <si>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</si>
  <si>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</si>
  <si>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</si>
  <si>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</si>
  <si>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</si>
  <si>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</si>
  <si>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</si>
  <si>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</si>
  <si>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</si>
  <si>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</si>
  <si>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</si>
  <si>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</si>
  <si>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</si>
  <si>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</si>
  <si>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</si>
  <si>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</si>
  <si>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</si>
  <si>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</si>
  <si>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</si>
  <si>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</si>
  <si>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</si>
  <si>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</si>
  <si>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</si>
  <si>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</si>
  <si>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</si>
  <si>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</si>
  <si>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</si>
  <si>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</si>
  <si>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</si>
  <si>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</si>
  <si>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</si>
  <si>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</si>
  <si>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</si>
  <si>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</si>
  <si>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</si>
  <si>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</si>
  <si>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</si>
  <si>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</si>
  <si>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</si>
  <si>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</si>
  <si>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</si>
  <si>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</si>
  <si>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</si>
  <si>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</si>
  <si>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</si>
  <si>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</si>
  <si>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</si>
  <si>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</si>
  <si>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</si>
  <si>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</si>
  <si>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</si>
  <si>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</si>
  <si>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</si>
  <si>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</si>
  <si>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</si>
  <si>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</si>
  <si>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</si>
  <si>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</si>
  <si>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</si>
  <si>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</si>
  <si>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</si>
  <si>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</si>
  <si>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</si>
  <si>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</si>
  <si>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</si>
  <si>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</si>
  <si>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</si>
  <si>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</si>
  <si>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</si>
  <si>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</si>
  <si>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</si>
  <si>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</si>
  <si>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</si>
  <si>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</si>
  <si>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</si>
  <si>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</si>
  <si>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</si>
  <si>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</si>
  <si>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</si>
  <si>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</si>
  <si>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</si>
  <si>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</si>
  <si>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</si>
  <si>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</si>
  <si>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</si>
  <si>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</si>
  <si>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</si>
  <si>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</si>
  <si>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</si>
  <si>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</si>
  <si>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</si>
  <si>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</si>
  <si>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</si>
  <si>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</si>
  <si>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</si>
  <si>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</si>
  <si>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</si>
  <si>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</si>
  <si>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</si>
  <si>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</si>
  <si>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</si>
  <si>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</si>
  <si>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</si>
  <si>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</si>
  <si>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</si>
  <si>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</si>
  <si>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</si>
  <si>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</si>
  <si>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</si>
  <si>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</si>
  <si>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</si>
  <si>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</si>
  <si>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</si>
  <si>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</si>
  <si>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</si>
  <si>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</si>
  <si>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</si>
  <si>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</si>
  <si>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</si>
  <si>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</si>
  <si>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</si>
  <si>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</si>
  <si>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</si>
  <si>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</si>
  <si>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</si>
  <si>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</si>
  <si>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</si>
  <si>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</si>
  <si>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</si>
  <si>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</si>
  <si>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</si>
  <si>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</si>
  <si>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</si>
  <si>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</si>
  <si>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</si>
  <si>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</si>
  <si>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</si>
  <si>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</si>
  <si>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</si>
  <si>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</si>
  <si>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</si>
  <si>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</si>
  <si>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</si>
  <si>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</si>
  <si>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</si>
  <si>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</si>
  <si>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</si>
  <si>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</si>
  <si>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</si>
  <si>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</si>
  <si>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</si>
  <si>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</si>
  <si>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</si>
  <si>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</si>
  <si>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</si>
  <si>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</si>
  <si>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</si>
  <si>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</si>
  <si>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</si>
  <si>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</si>
  <si>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</si>
  <si>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</si>
  <si>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</si>
  <si>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</si>
  <si>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</si>
  <si>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</si>
  <si>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</si>
  <si>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</si>
  <si>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</si>
  <si>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</si>
  <si>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</si>
  <si>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</si>
  <si>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</si>
  <si>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</si>
  <si>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</si>
  <si>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</si>
  <si>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</si>
  <si>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</si>
  <si>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</si>
  <si>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</si>
  <si>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</si>
  <si>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</si>
  <si>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</si>
  <si>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</si>
  <si>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</si>
  <si>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</si>
  <si>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</si>
  <si>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</si>
  <si>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</si>
  <si>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</si>
  <si>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</si>
  <si>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</si>
  <si>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</si>
  <si>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</si>
  <si>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</si>
  <si>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</si>
  <si>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</si>
  <si>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</si>
  <si>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</si>
  <si>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</si>
  <si>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</si>
  <si>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</si>
  <si>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</si>
  <si>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</si>
  <si>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</si>
  <si>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</si>
  <si>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</si>
  <si>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</si>
  <si>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</si>
  <si>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</si>
  <si>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</si>
  <si>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</si>
  <si>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</si>
  <si>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</si>
  <si>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</si>
  <si>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</si>
  <si>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</si>
  <si>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</si>
  <si>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</si>
  <si>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</si>
  <si>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</si>
  <si>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</si>
  <si>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</si>
  <si>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</si>
  <si>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</si>
  <si>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</si>
  <si>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</si>
  <si>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</si>
  <si>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</si>
  <si>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</si>
  <si>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</si>
  <si>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</si>
  <si>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</si>
  <si>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</si>
  <si>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</si>
  <si>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</si>
  <si>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</si>
  <si>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</si>
  <si>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</si>
  <si>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</si>
  <si>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</si>
  <si>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</si>
  <si>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</si>
  <si>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</si>
  <si>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</si>
  <si>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</si>
  <si>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</si>
  <si>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</si>
  <si>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</si>
  <si>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</si>
  <si>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</si>
  <si>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</si>
  <si>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</si>
  <si>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</si>
  <si>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</si>
  <si>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</si>
  <si>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</si>
  <si>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</si>
  <si>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</si>
  <si>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</si>
  <si>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</si>
  <si>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</si>
  <si>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</si>
  <si>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</si>
  <si>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</si>
  <si>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</si>
  <si>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</si>
  <si>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</si>
  <si>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</si>
  <si>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</si>
  <si>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</si>
  <si>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</si>
  <si>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</si>
  <si>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</si>
  <si>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</si>
  <si>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</si>
  <si>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</si>
  <si>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</si>
  <si>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</si>
  <si>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</si>
  <si>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</si>
  <si>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</si>
  <si>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</si>
  <si>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</si>
  <si>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</si>
  <si>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</si>
  <si>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</si>
  <si>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</si>
  <si>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</si>
  <si>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</si>
  <si>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</si>
  <si>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</si>
  <si>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</si>
  <si>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</si>
  <si>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</si>
  <si>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</si>
  <si>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</si>
  <si>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</si>
  <si>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</si>
  <si>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</si>
  <si>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</si>
  <si>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</si>
  <si>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</si>
  <si>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</si>
  <si>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</si>
  <si>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</si>
  <si>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</si>
  <si>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</si>
  <si>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</si>
  <si>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</si>
  <si>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</si>
  <si>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</si>
  <si>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</si>
  <si>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</si>
  <si>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</si>
  <si>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</si>
  <si>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</si>
  <si>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</si>
  <si>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</si>
  <si>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</si>
  <si>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</si>
  <si>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</si>
  <si>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</si>
  <si>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</si>
  <si>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</si>
  <si>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</si>
  <si>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</si>
  <si>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</si>
  <si>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</si>
  <si>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</si>
  <si>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</si>
  <si>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</si>
  <si>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</si>
  <si>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</si>
  <si>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</si>
  <si>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</si>
  <si>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</si>
  <si>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</si>
  <si>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</si>
  <si>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</si>
  <si>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</si>
  <si>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</si>
  <si>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</si>
  <si>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</si>
  <si>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</si>
  <si>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</si>
  <si>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</si>
  <si>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</si>
  <si>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</si>
  <si>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</si>
  <si>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</si>
  <si>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</si>
  <si>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</si>
  <si>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</si>
  <si>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</si>
  <si>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</si>
  <si>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</si>
  <si>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</si>
  <si>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</si>
  <si>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</si>
  <si>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</si>
  <si>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</si>
  <si>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</si>
  <si>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</si>
  <si>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</si>
  <si>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</si>
  <si>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</si>
  <si>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</si>
  <si>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</si>
  <si>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</si>
  <si>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</si>
  <si>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</si>
  <si>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</si>
  <si>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</si>
  <si>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</si>
  <si>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</si>
  <si>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</si>
  <si>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</si>
  <si>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</si>
  <si>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</si>
  <si>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</si>
  <si>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</si>
  <si>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</si>
  <si>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</si>
  <si>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</si>
  <si>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</si>
  <si>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</si>
  <si>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</si>
  <si>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</si>
  <si>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</si>
  <si>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</si>
  <si>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</si>
  <si>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</si>
  <si>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</si>
  <si>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</si>
  <si>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</si>
  <si>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</si>
  <si>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</si>
  <si>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</si>
  <si>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</si>
  <si>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</si>
  <si>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</si>
  <si>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</si>
  <si>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</si>
  <si>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</si>
  <si>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</si>
  <si>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</si>
  <si>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</si>
  <si>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</si>
  <si>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</si>
  <si>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</si>
  <si>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</si>
  <si>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</si>
  <si>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</si>
  <si>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</si>
  <si>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</si>
  <si>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</si>
  <si>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</si>
  <si>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</si>
  <si>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</si>
  <si>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</si>
  <si>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</si>
  <si>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</si>
  <si>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</si>
  <si>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</si>
  <si>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</si>
  <si>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</si>
  <si>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</si>
  <si>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</si>
  <si>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</si>
  <si>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</si>
  <si>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</si>
  <si>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</si>
  <si>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</si>
  <si>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</si>
  <si>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</si>
  <si>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</si>
  <si>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</si>
  <si>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</si>
  <si>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</si>
  <si>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</si>
  <si>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</si>
  <si>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</si>
  <si>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</si>
  <si>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</si>
  <si>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</si>
  <si>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</si>
  <si>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</si>
  <si>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</si>
  <si>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</si>
  <si>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</si>
  <si>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</si>
  <si>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</si>
  <si>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</si>
  <si>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</si>
  <si>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</si>
  <si>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</si>
  <si>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</si>
  <si>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</si>
  <si>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</si>
  <si>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</si>
  <si>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</si>
  <si>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</si>
  <si>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</si>
  <si>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</si>
  <si>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</si>
  <si>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</si>
  <si>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</si>
  <si>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</si>
  <si>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</si>
  <si>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</si>
  <si>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</si>
  <si>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</si>
  <si>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</si>
  <si>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</si>
  <si>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</si>
  <si>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</si>
  <si>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</si>
  <si>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</si>
  <si>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</si>
  <si>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</si>
  <si>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</si>
  <si>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</si>
  <si>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</si>
  <si>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</si>
  <si>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</si>
  <si>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</si>
  <si>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</si>
  <si>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</si>
  <si>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</si>
  <si>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</si>
  <si>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</si>
  <si>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</si>
  <si>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</si>
  <si>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</si>
  <si>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</si>
  <si>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</si>
  <si>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</si>
  <si>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</si>
  <si>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</si>
  <si>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</si>
  <si>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</si>
  <si>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</si>
  <si>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</si>
  <si>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</si>
  <si>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</si>
  <si>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</si>
  <si>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</si>
  <si>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</si>
  <si>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</si>
  <si>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</si>
  <si>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</si>
  <si>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</si>
  <si>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</si>
  <si>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</si>
  <si>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</si>
  <si>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</si>
  <si>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</si>
  <si>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</si>
  <si>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</si>
  <si>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</si>
  <si>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</si>
  <si>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</si>
  <si>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</si>
  <si>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</si>
  <si>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</si>
  <si>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</si>
  <si>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</si>
  <si>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</si>
  <si>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</si>
  <si>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</si>
  <si>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</si>
  <si>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</si>
  <si>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</si>
  <si>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</si>
  <si>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</si>
  <si>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</si>
  <si>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</si>
  <si>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</si>
  <si>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</si>
  <si>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</si>
  <si>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</si>
  <si>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</si>
  <si>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</si>
  <si>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</si>
  <si>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</si>
  <si>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</si>
  <si>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</si>
  <si>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</si>
  <si>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</si>
  <si>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</si>
  <si>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</si>
  <si>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</si>
  <si>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</si>
  <si>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</si>
  <si>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</si>
  <si>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</si>
  <si>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</si>
  <si>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</si>
  <si>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</si>
  <si>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</si>
  <si>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</si>
  <si>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</si>
  <si>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</si>
  <si>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</si>
  <si>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</si>
  <si>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</si>
  <si>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</si>
  <si>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</si>
  <si>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</si>
  <si>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</si>
  <si>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</si>
  <si>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</si>
  <si>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</si>
  <si>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</si>
  <si>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</si>
  <si>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</si>
  <si>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</si>
  <si>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</si>
  <si>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</si>
  <si>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</si>
  <si>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</si>
  <si>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</si>
  <si>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</si>
  <si>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</si>
  <si>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</si>
  <si>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</si>
  <si>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</si>
  <si>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</si>
  <si>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</si>
  <si>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</si>
  <si>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</si>
  <si>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</si>
  <si>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</si>
  <si>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</si>
  <si>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</si>
  <si>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</si>
  <si>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</si>
  <si>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</si>
  <si>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</si>
  <si>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</si>
  <si>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</si>
  <si>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</si>
  <si>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</si>
  <si>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</si>
  <si>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</si>
  <si>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</si>
  <si>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</si>
  <si>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</si>
  <si>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</si>
  <si>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</si>
  <si>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</si>
  <si>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</si>
  <si>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</si>
  <si>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</si>
  <si>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</si>
  <si>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</si>
  <si>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</si>
  <si>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</si>
  <si>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</si>
  <si>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</si>
  <si>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</si>
  <si>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</si>
  <si>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</si>
  <si>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</si>
  <si>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</si>
  <si>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</si>
  <si>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</si>
  <si>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</si>
  <si>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</si>
  <si>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</si>
  <si>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</si>
  <si>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</si>
  <si>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</si>
  <si>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</si>
  <si>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</si>
  <si>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</si>
  <si>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</si>
  <si>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</si>
  <si>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</si>
  <si>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</si>
  <si>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</si>
  <si>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</si>
  <si>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</si>
  <si>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</si>
  <si>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</si>
  <si>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</si>
  <si>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</si>
  <si>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</si>
  <si>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</si>
  <si>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</si>
  <si>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</si>
  <si>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</si>
  <si>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</si>
  <si>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</si>
  <si>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</si>
  <si>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</si>
  <si>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</si>
  <si>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</si>
  <si>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</si>
  <si>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</si>
  <si>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</si>
  <si>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</si>
  <si>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</si>
  <si>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</si>
  <si>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</si>
  <si>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</si>
  <si>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</si>
  <si>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</si>
  <si>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</si>
  <si>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</si>
  <si>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</si>
  <si>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</si>
  <si>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</si>
  <si>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</si>
  <si>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</si>
  <si>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</si>
  <si>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</si>
  <si>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</si>
  <si>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</si>
  <si>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</si>
  <si>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</si>
  <si>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</si>
  <si>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</si>
  <si>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</si>
  <si>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</si>
  <si>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</si>
  <si>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</si>
  <si>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</si>
  <si>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</si>
  <si>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</si>
  <si>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</si>
  <si>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</si>
  <si>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</si>
  <si>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</si>
  <si>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</si>
  <si>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</si>
  <si>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</si>
  <si>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</si>
  <si>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</si>
  <si>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</si>
  <si>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</si>
  <si>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</si>
  <si>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</si>
  <si>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</si>
  <si>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</si>
  <si>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</si>
  <si>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</si>
  <si>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</si>
  <si>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</si>
  <si>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</si>
  <si>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</si>
  <si>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</si>
  <si>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</si>
  <si>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</si>
  <si>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</si>
  <si>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</si>
  <si>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</si>
  <si>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</si>
  <si>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</si>
  <si>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</si>
  <si>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</si>
  <si>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</si>
  <si>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</si>
  <si>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</si>
  <si>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</si>
  <si>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</si>
  <si>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</si>
  <si>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</si>
  <si>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</si>
  <si>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</si>
  <si>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</si>
  <si>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</si>
  <si>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</si>
  <si>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</si>
  <si>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</si>
  <si>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</si>
  <si>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</si>
  <si>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</si>
  <si>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</si>
  <si>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</si>
  <si>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</si>
  <si>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</si>
  <si>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</si>
  <si>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</si>
  <si>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</si>
  <si>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</si>
  <si>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</si>
  <si>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</si>
  <si>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</si>
  <si>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</si>
  <si>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</si>
  <si>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</si>
  <si>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</si>
  <si>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</si>
  <si>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</si>
  <si>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</si>
  <si>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</si>
  <si>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</si>
  <si>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</si>
  <si>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</si>
  <si>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</si>
  <si>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</si>
  <si>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</si>
  <si>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</si>
  <si>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</si>
  <si>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</si>
  <si>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</si>
  <si>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</si>
  <si>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</si>
  <si>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</si>
  <si>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</si>
  <si>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</si>
  <si>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</si>
  <si>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</si>
  <si>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</si>
  <si>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</si>
  <si>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</si>
  <si>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</si>
  <si>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</si>
  <si>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</si>
  <si>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</si>
  <si>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</si>
  <si>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</si>
  <si>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</si>
  <si>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</si>
  <si>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</si>
  <si>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</si>
  <si>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</si>
  <si>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</si>
  <si>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</si>
  <si>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</si>
  <si>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</si>
  <si>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</si>
  <si>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</si>
  <si>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</si>
  <si>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</si>
  <si>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</si>
  <si>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</si>
  <si>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</si>
  <si>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</si>
  <si>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</si>
  <si>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</si>
  <si>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</si>
  <si>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</si>
  <si>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</si>
  <si>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</si>
  <si>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</si>
  <si>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</si>
  <si>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</si>
  <si>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</si>
  <si>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</si>
  <si>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</si>
  <si>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</si>
  <si>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</si>
  <si>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</si>
  <si>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</si>
  <si>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</si>
  <si>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</si>
  <si>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</si>
  <si>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</si>
  <si>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</si>
  <si>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</si>
  <si>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</si>
  <si>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</si>
  <si>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</si>
  <si>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</si>
  <si>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</si>
  <si>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</si>
  <si>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</si>
  <si>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</si>
  <si>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</si>
  <si>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</si>
  <si>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</si>
  <si>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</si>
  <si>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</si>
  <si>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</si>
  <si>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</si>
  <si>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</si>
  <si>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</si>
  <si>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</si>
  <si>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</si>
  <si>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</si>
  <si>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</si>
  <si>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</si>
  <si>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</si>
  <si>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</si>
  <si>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</si>
  <si>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</si>
  <si>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</si>
  <si>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</si>
  <si>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</si>
  <si>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</si>
  <si>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</si>
  <si>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</si>
  <si>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</si>
  <si>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</si>
  <si>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</si>
  <si>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</si>
  <si>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</si>
  <si>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</si>
  <si>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</si>
  <si>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</si>
  <si>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</si>
  <si>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</si>
  <si>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</si>
  <si>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</si>
  <si>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</si>
  <si>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</si>
  <si>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</si>
  <si>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</si>
  <si>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</si>
  <si>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</si>
  <si>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</si>
  <si>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</si>
  <si>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</si>
  <si>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</si>
  <si>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</si>
  <si>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</si>
  <si>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</si>
  <si>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</si>
  <si>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</si>
  <si>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</si>
  <si>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</si>
  <si>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</si>
  <si>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</si>
  <si>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</si>
  <si>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</si>
  <si>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</si>
  <si>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</si>
  <si>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</si>
  <si>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</si>
  <si>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</si>
  <si>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</si>
  <si>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</si>
  <si>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</si>
  <si>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</si>
  <si>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</si>
  <si>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</si>
  <si>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</si>
  <si>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</si>
  <si>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</si>
  <si>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</si>
  <si>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</si>
  <si>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</si>
  <si>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</si>
  <si>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</si>
  <si>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</si>
  <si>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</si>
  <si>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</si>
  <si>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</si>
  <si>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</si>
  <si>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</si>
  <si>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</si>
  <si>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</si>
  <si>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</si>
  <si>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</si>
  <si>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</si>
  <si>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</si>
  <si>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</si>
  <si>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</si>
  <si>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</si>
  <si>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</si>
  <si>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</si>
  <si>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</si>
  <si>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</si>
  <si>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</si>
  <si>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</si>
  <si>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</si>
  <si>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</si>
  <si>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</si>
  <si>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</si>
  <si>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</si>
  <si>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</si>
  <si>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</si>
  <si>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</si>
  <si>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</si>
  <si>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</si>
  <si>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</si>
  <si>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</si>
  <si>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</si>
  <si>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</si>
  <si>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</si>
  <si>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</si>
  <si>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</si>
  <si>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</si>
  <si>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</si>
  <si>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</si>
  <si>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</si>
  <si>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</si>
  <si>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</si>
  <si>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</si>
  <si>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</si>
  <si>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</si>
  <si>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</si>
  <si>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</si>
  <si>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</si>
  <si>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</si>
  <si>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</si>
  <si>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</si>
  <si>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</si>
  <si>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</si>
  <si>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</si>
  <si>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</si>
  <si>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</si>
  <si>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</si>
  <si>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</si>
  <si>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</si>
  <si>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</si>
  <si>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</si>
  <si>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</si>
  <si>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</si>
  <si>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</si>
  <si>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</si>
  <si>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</si>
  <si>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</si>
  <si>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</si>
  <si>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</si>
  <si>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</si>
  <si>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</si>
  <si>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</si>
  <si>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</si>
  <si>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</si>
  <si>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</si>
  <si>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</si>
  <si>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</si>
  <si>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</si>
  <si>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</si>
  <si>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</si>
  <si>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</si>
  <si>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</si>
  <si>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</si>
  <si>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</si>
  <si>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</si>
  <si>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</si>
  <si>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</si>
  <si>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</si>
  <si>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</si>
  <si>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</si>
  <si>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</si>
  <si>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</si>
  <si>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</si>
  <si>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</si>
  <si>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</si>
  <si>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</si>
  <si>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</si>
  <si>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</si>
  <si>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</si>
  <si>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</si>
  <si>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</si>
  <si>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</si>
  <si>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</si>
  <si>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</si>
  <si>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</si>
  <si>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</si>
  <si>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</si>
  <si>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</si>
  <si>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</si>
  <si>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</si>
  <si>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</si>
  <si>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</si>
  <si>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</si>
  <si>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</si>
  <si>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</si>
  <si>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</si>
  <si>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</si>
  <si>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</si>
  <si>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</si>
  <si>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</si>
  <si>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</si>
  <si>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</si>
  <si>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</si>
  <si>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</si>
  <si>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</si>
  <si>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</si>
  <si>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</si>
  <si>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</si>
  <si>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</si>
  <si>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</si>
  <si>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</si>
  <si>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</si>
  <si>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</si>
  <si>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</si>
  <si>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</si>
  <si>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</si>
  <si>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</si>
  <si>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</si>
  <si>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</si>
  <si>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</si>
  <si>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</si>
  <si>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</si>
  <si>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</si>
  <si>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</si>
  <si>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</si>
  <si>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</si>
  <si>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</si>
  <si>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</si>
  <si>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</si>
  <si>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</si>
  <si>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</si>
  <si>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</si>
  <si>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</si>
  <si>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</si>
  <si>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</si>
  <si>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</si>
  <si>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</si>
  <si>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</si>
  <si>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</si>
  <si>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</si>
  <si>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</si>
  <si>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</si>
  <si>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</si>
  <si>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</si>
  <si>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</si>
  <si>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</si>
  <si>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</si>
  <si>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</si>
  <si>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</si>
  <si>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</si>
  <si>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</si>
  <si>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</si>
  <si>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</si>
  <si>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</si>
  <si>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</si>
  <si>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</si>
  <si>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</si>
  <si>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</si>
  <si>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</si>
  <si>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</si>
  <si>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</si>
  <si>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</si>
  <si>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</si>
  <si>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</si>
  <si>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</si>
  <si>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</si>
  <si>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</si>
  <si>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</si>
  <si>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</si>
  <si>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</si>
  <si>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</si>
  <si>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</si>
  <si>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</si>
  <si>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</si>
  <si>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</si>
  <si>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</si>
  <si>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</si>
  <si>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</si>
  <si>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</si>
  <si>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</si>
  <si>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</si>
  <si>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</si>
  <si>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</si>
  <si>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</si>
  <si>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</si>
  <si>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</si>
  <si>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</si>
  <si>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</si>
  <si>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</si>
  <si>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</si>
  <si>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</si>
  <si>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</si>
  <si>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</si>
  <si>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</si>
  <si>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</si>
  <si>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</si>
  <si>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</si>
  <si>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</si>
  <si>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</si>
  <si>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</si>
  <si>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</si>
  <si>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</si>
  <si>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</si>
  <si>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</si>
  <si>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</si>
  <si>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</si>
  <si>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</si>
  <si>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</si>
  <si>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</si>
  <si>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</si>
  <si>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</si>
  <si>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</si>
  <si>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</si>
  <si>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</si>
  <si>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</si>
  <si>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</si>
  <si>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</si>
  <si>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</si>
  <si>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</si>
  <si>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</si>
  <si>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</si>
  <si>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</si>
  <si>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</si>
  <si>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</si>
  <si>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</si>
  <si>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</si>
  <si>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</si>
  <si>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</si>
  <si>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</si>
  <si>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</si>
  <si>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</si>
  <si>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</si>
  <si>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</si>
  <si>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</si>
  <si>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</si>
  <si>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</si>
  <si>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</si>
  <si>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</si>
  <si>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</si>
  <si>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</si>
  <si>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</si>
  <si>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</si>
  <si>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</si>
  <si>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</si>
  <si>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</si>
  <si>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</si>
  <si>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</si>
  <si>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</si>
  <si>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</si>
  <si>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</si>
  <si>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</si>
  <si>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</si>
  <si>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</si>
  <si>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</si>
  <si>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</si>
  <si>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</si>
  <si>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</si>
  <si>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</si>
  <si>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</si>
  <si>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</si>
  <si>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</si>
  <si>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</si>
  <si>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</si>
  <si>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</si>
  <si>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</si>
  <si>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</si>
  <si>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</si>
  <si>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</si>
  <si>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</si>
  <si>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</si>
  <si>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</si>
  <si>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</si>
  <si>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</si>
  <si>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</si>
  <si>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</si>
  <si>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</si>
  <si>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</si>
  <si>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</si>
  <si>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</si>
  <si>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</si>
  <si>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</si>
  <si>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</si>
  <si>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</si>
  <si>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</si>
  <si>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</si>
  <si>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</si>
  <si>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</si>
  <si>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</si>
  <si>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</si>
  <si>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</si>
  <si>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</si>
  <si>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</si>
  <si>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</si>
  <si>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</si>
  <si>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</si>
  <si>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</si>
  <si>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</si>
  <si>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</si>
  <si>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</si>
  <si>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</si>
  <si>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</si>
  <si>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</si>
  <si>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</si>
  <si>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</si>
  <si>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</si>
  <si>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</si>
  <si>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</si>
  <si>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</si>
  <si>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</si>
  <si>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</si>
  <si>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</si>
  <si>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</si>
  <si>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</si>
  <si>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</si>
  <si>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</si>
  <si>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</si>
  <si>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</si>
  <si>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</si>
  <si>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</si>
  <si>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</si>
  <si>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</si>
  <si>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</si>
  <si>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</si>
  <si>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</si>
  <si>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</si>
  <si>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</si>
  <si>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</si>
  <si>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</si>
  <si>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</si>
  <si>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</si>
  <si>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</si>
  <si>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</si>
  <si>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</si>
  <si>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</si>
  <si>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</si>
  <si>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</si>
  <si>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</si>
  <si>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</si>
  <si>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</si>
  <si>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</si>
  <si>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</si>
  <si>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</si>
  <si>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</si>
  <si>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</si>
  <si>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</si>
  <si>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</si>
  <si>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</si>
  <si>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</si>
  <si>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</si>
  <si>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</si>
  <si>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</si>
  <si>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</si>
  <si>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</si>
  <si>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</si>
  <si>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</si>
  <si>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</si>
  <si>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</si>
  <si>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</si>
  <si>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</si>
  <si>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</si>
  <si>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</si>
  <si>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</si>
  <si>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</si>
  <si>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</si>
  <si>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</si>
  <si>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</si>
  <si>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</si>
  <si>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</si>
  <si>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</si>
  <si>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</si>
  <si>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</si>
  <si>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</si>
  <si>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</si>
  <si>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</si>
  <si>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</si>
  <si>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</si>
  <si>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</si>
  <si>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</si>
  <si>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</si>
  <si>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</si>
  <si>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</si>
  <si>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</si>
  <si>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</si>
  <si>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</si>
  <si>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</si>
  <si>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</si>
  <si>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</si>
  <si>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</si>
  <si>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</si>
  <si>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</si>
  <si>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</si>
  <si>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</si>
  <si>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</si>
  <si>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</si>
  <si>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</si>
  <si>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</si>
  <si>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</si>
  <si>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</si>
  <si>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</si>
  <si>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</si>
  <si>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</si>
  <si>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</si>
  <si>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</si>
  <si>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</si>
  <si>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</si>
  <si>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</si>
  <si>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</si>
  <si>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</si>
  <si>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</si>
  <si>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</si>
  <si>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</si>
  <si>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</si>
  <si>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</si>
  <si>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</si>
  <si>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</si>
  <si>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</si>
  <si>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</si>
  <si>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</si>
  <si>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</si>
  <si>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</si>
  <si>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</si>
  <si>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</si>
  <si>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</si>
  <si>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</si>
  <si>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</si>
  <si>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</si>
  <si>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</si>
  <si>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</si>
  <si>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</si>
  <si>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</si>
  <si>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</si>
  <si>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</si>
  <si>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</si>
  <si>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</si>
  <si>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</si>
  <si>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</si>
  <si>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</si>
  <si>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</si>
  <si>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</si>
  <si>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</si>
  <si>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</si>
  <si>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</si>
  <si>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</si>
  <si>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</si>
  <si>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</si>
  <si>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</si>
  <si>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</si>
  <si>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</si>
  <si>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</si>
  <si>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</si>
  <si>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</si>
  <si>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</si>
  <si>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</si>
  <si>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</si>
  <si>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</si>
  <si>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</si>
  <si>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</si>
  <si>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</si>
  <si>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</si>
  <si>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</si>
  <si>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</si>
  <si>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</si>
  <si>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</si>
  <si>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</si>
  <si>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</si>
  <si>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</si>
  <si>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</si>
  <si>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</si>
  <si>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</si>
  <si>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</si>
  <si>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</si>
  <si>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</si>
  <si>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</si>
  <si>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</si>
  <si>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</si>
  <si>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</si>
  <si>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</si>
  <si>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</si>
  <si>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</si>
  <si>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</si>
  <si>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</si>
  <si>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</si>
  <si>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</si>
  <si>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</si>
  <si>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</si>
  <si>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</si>
  <si>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</si>
  <si>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</si>
  <si>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</si>
  <si>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</si>
  <si>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</si>
  <si>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</si>
  <si>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</si>
  <si>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</si>
  <si>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</si>
  <si>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</si>
  <si>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</si>
  <si>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</si>
  <si>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</si>
  <si>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</si>
  <si>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</si>
  <si>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</si>
  <si>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</si>
  <si>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</si>
  <si>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</si>
  <si>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</si>
  <si>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</si>
  <si>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</si>
  <si>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</si>
  <si>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</si>
  <si>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</si>
  <si>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</si>
  <si>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</si>
  <si>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</si>
  <si>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</si>
  <si>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</si>
  <si>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</si>
  <si>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</si>
  <si>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</si>
  <si>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</si>
  <si>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</si>
  <si>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</si>
  <si>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</si>
  <si>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</si>
  <si>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</si>
  <si>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</si>
  <si>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</si>
  <si>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</si>
  <si>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</si>
  <si>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</si>
  <si>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</si>
  <si>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</si>
  <si>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</si>
  <si>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</si>
  <si>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</si>
  <si>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</si>
  <si>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</si>
  <si>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</si>
  <si>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</si>
  <si>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</si>
  <si>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</si>
  <si>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</si>
  <si>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</si>
  <si>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</si>
  <si>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</si>
  <si>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</si>
  <si>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</si>
  <si>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</si>
  <si>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</si>
  <si>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</si>
  <si>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</si>
  <si>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</si>
  <si>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</si>
  <si>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</si>
  <si>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</si>
  <si>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</si>
  <si>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</si>
  <si>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</si>
  <si>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</si>
  <si>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</si>
  <si>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</si>
  <si>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</si>
  <si>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</si>
  <si>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</si>
  <si>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</si>
  <si>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</si>
  <si>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</si>
  <si>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</si>
  <si>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</si>
  <si>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</si>
  <si>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</si>
  <si>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</si>
  <si>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</si>
  <si>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</si>
  <si>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</si>
  <si>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</si>
  <si>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</si>
  <si>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</si>
  <si>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</si>
  <si>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</si>
  <si>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</si>
  <si>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</si>
  <si>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</si>
  <si>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</si>
  <si>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</si>
  <si>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</si>
  <si>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</si>
  <si>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</si>
  <si>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</si>
  <si>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</si>
  <si>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</si>
  <si>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</si>
  <si>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</si>
  <si>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</si>
  <si>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</si>
  <si>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</si>
  <si>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</si>
  <si>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</si>
  <si>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</si>
  <si>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</si>
  <si>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</si>
  <si>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</si>
  <si>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</si>
  <si>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</si>
  <si>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</si>
  <si>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</si>
  <si>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</si>
  <si>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</si>
  <si>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</si>
  <si>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</si>
  <si>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</si>
  <si>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</si>
  <si>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</si>
  <si>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</si>
  <si>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</si>
  <si>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</si>
  <si>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</si>
  <si>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</si>
  <si>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</si>
  <si>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</si>
  <si>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</si>
  <si>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</si>
  <si>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</si>
  <si>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</si>
  <si>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</si>
  <si>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</si>
  <si>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</si>
  <si>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</si>
  <si>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</si>
  <si>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</si>
  <si>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</si>
  <si>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</si>
  <si>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</si>
  <si>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</si>
  <si>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</si>
  <si>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</si>
  <si>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</si>
  <si>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</si>
  <si>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</si>
  <si>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</si>
  <si>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</si>
  <si>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</si>
  <si>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</si>
  <si>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</si>
  <si>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</si>
  <si>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</si>
  <si>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</si>
  <si>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</si>
  <si>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</si>
  <si>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</si>
  <si>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</si>
  <si>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</si>
  <si>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</si>
  <si>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</si>
  <si>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</si>
  <si>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</si>
  <si>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</si>
  <si>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</si>
  <si>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</si>
  <si>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</si>
  <si>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</si>
  <si>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</si>
  <si>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</si>
  <si>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</si>
  <si>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</si>
  <si>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</si>
  <si>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</si>
  <si>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</si>
  <si>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</si>
  <si>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</si>
  <si>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</si>
  <si>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</si>
  <si>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</si>
  <si>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</si>
  <si>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</si>
  <si>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</si>
  <si>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</si>
  <si>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</si>
  <si>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</si>
  <si>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</si>
  <si>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</si>
  <si>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</si>
  <si>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</si>
  <si>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</si>
  <si>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</si>
  <si>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</si>
  <si>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</si>
  <si>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</si>
  <si>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</si>
  <si>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</si>
  <si>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</si>
  <si>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</si>
  <si>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</si>
  <si>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</si>
  <si>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</si>
  <si>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</si>
  <si>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</si>
  <si>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</si>
  <si>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</si>
  <si>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</si>
  <si>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</si>
  <si>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</si>
  <si>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</si>
  <si>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</si>
  <si>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</si>
  <si>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</si>
  <si>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</si>
  <si>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</si>
  <si>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</si>
  <si>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</si>
  <si>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</si>
  <si>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</si>
  <si>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</si>
  <si>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</si>
  <si>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</si>
  <si>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</si>
  <si>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</si>
  <si>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</si>
  <si>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</si>
  <si>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</si>
  <si>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</si>
  <si>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</si>
  <si>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</si>
  <si>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</si>
  <si>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</si>
  <si>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</si>
  <si>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</si>
  <si>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</si>
  <si>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</si>
  <si>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</si>
  <si>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</si>
  <si>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</si>
  <si>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</si>
  <si>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</si>
  <si>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</si>
  <si>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</si>
  <si>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</si>
  <si>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</si>
  <si>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</si>
  <si>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</si>
  <si>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</si>
  <si>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</si>
  <si>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</si>
  <si>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</si>
  <si>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</si>
  <si>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</si>
  <si>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</si>
  <si>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</si>
  <si>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</si>
  <si>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</si>
  <si>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</si>
  <si>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</si>
  <si>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</si>
  <si>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</si>
  <si>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</si>
  <si>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</si>
  <si>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</si>
  <si>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</si>
  <si>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</si>
  <si>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</si>
  <si>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</si>
  <si>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</si>
  <si>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</si>
  <si>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</si>
  <si>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</si>
  <si>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</si>
  <si>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</si>
  <si>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</si>
  <si>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</si>
  <si>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</si>
  <si>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</si>
  <si>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</si>
  <si>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</si>
  <si>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</si>
  <si>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</si>
  <si>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</si>
  <si>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</si>
  <si>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</si>
  <si>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</si>
  <si>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</si>
  <si>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</si>
  <si>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</si>
  <si>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</si>
  <si>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</si>
  <si>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</si>
  <si>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</si>
  <si>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</si>
  <si>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</si>
  <si>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</si>
  <si>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</si>
  <si>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</si>
  <si>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</si>
  <si>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</si>
  <si>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</si>
  <si>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</si>
  <si>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</si>
  <si>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</si>
  <si>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</si>
  <si>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</si>
  <si>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</si>
  <si>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</si>
  <si>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</si>
  <si>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</si>
  <si>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</si>
  <si>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</si>
  <si>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</si>
  <si>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</si>
  <si>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</si>
  <si>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</si>
  <si>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</si>
  <si>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</si>
  <si>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</si>
  <si>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</si>
  <si>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</si>
  <si>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</si>
  <si>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</si>
  <si>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</si>
  <si>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</si>
  <si>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</si>
  <si>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</si>
  <si>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</si>
  <si>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</si>
  <si>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</si>
  <si>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</si>
  <si>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</si>
  <si>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</si>
  <si>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</si>
  <si>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</si>
  <si>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</si>
  <si>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</si>
  <si>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</si>
  <si>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</si>
  <si>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</si>
  <si>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</si>
  <si>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</si>
  <si>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</si>
  <si>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</si>
  <si>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</si>
  <si>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</si>
  <si>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</si>
  <si>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</si>
  <si>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</si>
  <si>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</si>
  <si>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</si>
  <si>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</si>
  <si>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</si>
  <si>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</si>
  <si>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</si>
  <si>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</si>
  <si>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</si>
  <si>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</si>
  <si>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</si>
  <si>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</si>
  <si>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</si>
  <si>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</si>
  <si>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</si>
  <si>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</si>
  <si>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</si>
  <si>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</si>
  <si>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</si>
  <si>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</si>
  <si>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</si>
  <si>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</si>
  <si>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</si>
  <si>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</si>
  <si>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</si>
  <si>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</si>
  <si>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</si>
  <si>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</si>
  <si>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</si>
  <si>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</si>
  <si>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</si>
  <si>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</si>
  <si>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</si>
  <si>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</si>
  <si>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</si>
  <si>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</si>
  <si>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</si>
  <si>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</si>
  <si>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</si>
  <si>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</si>
  <si>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</si>
  <si>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</si>
  <si>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</si>
  <si>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</si>
  <si>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</si>
  <si>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</si>
  <si>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</si>
  <si>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</si>
  <si>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</si>
  <si>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</si>
  <si>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</si>
  <si>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</si>
  <si>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</si>
  <si>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</si>
  <si>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</si>
  <si>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</si>
  <si>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</si>
  <si>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</si>
  <si>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</si>
  <si>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</si>
  <si>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</si>
  <si>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</si>
  <si>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</si>
  <si>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</si>
  <si>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</si>
  <si>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</si>
  <si>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</si>
  <si>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</si>
  <si>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</si>
  <si>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</si>
  <si>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</si>
  <si>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</si>
  <si>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</si>
  <si>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</si>
  <si>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</si>
  <si>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</si>
  <si>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</si>
  <si>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</si>
  <si>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</si>
  <si>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</si>
  <si>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</si>
  <si>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</si>
  <si>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</si>
  <si>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</si>
  <si>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</si>
  <si>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</si>
  <si>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</si>
  <si>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</si>
  <si>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</si>
  <si>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</si>
  <si>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</si>
  <si>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</si>
  <si>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</si>
  <si>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</si>
  <si>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</si>
  <si>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</si>
  <si>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</si>
  <si>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</si>
  <si>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</si>
  <si>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</si>
  <si>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</si>
  <si>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</si>
  <si>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</si>
  <si>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</si>
  <si>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</si>
  <si>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</si>
  <si>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</si>
  <si>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</si>
  <si>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</si>
  <si>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</si>
  <si>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</si>
  <si>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</si>
  <si>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</si>
  <si>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</si>
  <si>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</si>
  <si>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</si>
  <si>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</si>
  <si>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</si>
  <si>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</si>
  <si>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</si>
  <si>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</si>
  <si>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</si>
  <si>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</si>
  <si>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</si>
  <si>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</si>
  <si>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</si>
  <si>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</si>
  <si>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</si>
  <si>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</si>
  <si>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</si>
  <si>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</si>
  <si>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</si>
  <si>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</si>
  <si>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</si>
  <si>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</si>
  <si>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</si>
  <si>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</si>
  <si>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</si>
  <si>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</si>
  <si>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</si>
  <si>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</si>
  <si>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</si>
  <si>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</si>
  <si>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</si>
  <si>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</si>
  <si>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</si>
  <si>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</si>
  <si>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</si>
  <si>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</si>
  <si>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</si>
  <si>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</si>
  <si>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</si>
  <si>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</si>
  <si>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</si>
  <si>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</si>
  <si>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</si>
  <si>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</si>
  <si>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</si>
  <si>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</si>
  <si>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</si>
  <si>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</si>
  <si>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</si>
  <si>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</si>
  <si>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</si>
  <si>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</si>
  <si>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</si>
  <si>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</si>
  <si>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</si>
  <si>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</si>
  <si>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</si>
  <si>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</si>
  <si>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</si>
  <si>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</si>
  <si>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</si>
  <si>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</si>
  <si>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</si>
  <si>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</si>
  <si>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</si>
  <si>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</si>
  <si>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</si>
  <si>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</si>
  <si>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</si>
  <si>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</si>
  <si>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</si>
  <si>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</si>
  <si>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</si>
  <si>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</si>
  <si>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</si>
  <si>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</si>
  <si>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</si>
  <si>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</si>
  <si>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</si>
  <si>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</si>
  <si>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</si>
  <si>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</si>
  <si>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</si>
  <si>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</si>
  <si>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</si>
  <si>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</si>
  <si>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</si>
  <si>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</si>
  <si>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</si>
  <si>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</si>
  <si>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</si>
  <si>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</si>
  <si>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</si>
  <si>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</si>
  <si>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</si>
  <si>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</si>
  <si>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</si>
  <si>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</si>
  <si>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</si>
  <si>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</si>
  <si>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</si>
  <si>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</si>
  <si>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</si>
  <si>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</si>
  <si>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</si>
  <si>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</si>
  <si>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</si>
  <si>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</si>
  <si>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</si>
  <si>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</si>
  <si>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</si>
  <si>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</si>
  <si>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</si>
  <si>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</si>
  <si>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</si>
  <si>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</si>
  <si>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</si>
  <si>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</si>
  <si>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</si>
  <si>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</si>
  <si>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</si>
  <si>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</si>
  <si>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</si>
  <si>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</si>
  <si>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</si>
  <si>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</si>
  <si>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</si>
  <si>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</si>
  <si>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</si>
  <si>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</si>
  <si>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</si>
  <si>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</si>
  <si>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</si>
  <si>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</si>
  <si>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</si>
  <si>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</si>
  <si>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</si>
  <si>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</si>
  <si>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</si>
  <si>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</si>
  <si>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</si>
  <si>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</si>
  <si>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</si>
  <si>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</si>
  <si>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</si>
  <si>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</si>
  <si>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</si>
  <si>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</si>
  <si>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</si>
  <si>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</si>
  <si>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</si>
  <si>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</si>
  <si>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</si>
  <si>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</si>
  <si>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</si>
  <si>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</si>
  <si>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</si>
  <si>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</si>
  <si>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</si>
  <si>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</si>
  <si>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</si>
  <si>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</si>
  <si>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</si>
  <si>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</si>
  <si>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</si>
  <si>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</si>
  <si>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</si>
  <si>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</si>
  <si>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</si>
  <si>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</si>
  <si>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</si>
  <si>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</si>
  <si>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</si>
  <si>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</si>
  <si>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</si>
  <si>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</si>
  <si>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</si>
  <si>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</si>
  <si>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</si>
  <si>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</si>
  <si>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</si>
  <si>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</si>
  <si>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</si>
  <si>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</si>
  <si>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</si>
  <si>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</si>
  <si>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</si>
  <si>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</si>
  <si>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</si>
  <si>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</si>
  <si>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</si>
  <si>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</si>
  <si>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</si>
  <si>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</si>
  <si>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</si>
  <si>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</si>
  <si>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</si>
  <si>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</si>
  <si>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</si>
  <si>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</si>
  <si>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</si>
  <si>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</si>
  <si>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</si>
  <si>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</si>
  <si>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</si>
  <si>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</si>
  <si>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</si>
  <si>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</si>
  <si>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</si>
  <si>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</si>
  <si>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</si>
  <si>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</si>
  <si>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</si>
  <si>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</si>
  <si>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</si>
  <si>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</si>
  <si>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</si>
  <si>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</si>
  <si>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</si>
  <si>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</si>
  <si>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</si>
  <si>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</si>
  <si>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</si>
  <si>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</si>
  <si>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</si>
  <si>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</si>
  <si>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</si>
  <si>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</si>
  <si>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</si>
  <si>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</si>
  <si>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</si>
  <si>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</si>
  <si>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</si>
  <si>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</si>
  <si>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</si>
  <si>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</si>
  <si>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</si>
  <si>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</si>
  <si>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</si>
  <si>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</si>
  <si>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</si>
  <si>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</si>
  <si>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</si>
  <si>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</si>
  <si>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</si>
  <si>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</si>
  <si>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</si>
  <si>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</si>
  <si>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</si>
  <si>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</si>
  <si>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</si>
  <si>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</si>
  <si>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</si>
  <si>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</si>
  <si>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</si>
  <si>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</si>
  <si>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</si>
  <si>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</si>
  <si>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</si>
  <si>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</si>
  <si>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</si>
  <si>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</si>
  <si>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</si>
  <si>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</si>
  <si>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</si>
  <si>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</si>
  <si>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</si>
  <si>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</si>
  <si>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</si>
  <si>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</si>
  <si>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</si>
  <si>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</si>
  <si>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</si>
  <si>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</si>
  <si>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</si>
  <si>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</si>
  <si>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</si>
  <si>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</si>
  <si>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</si>
  <si>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</si>
  <si>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</si>
  <si>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</si>
  <si>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</si>
  <si>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</si>
  <si>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</si>
  <si>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</si>
  <si>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</si>
  <si>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</si>
  <si>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</si>
  <si>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</si>
  <si>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</si>
  <si>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</si>
  <si>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</si>
  <si>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</si>
  <si>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</si>
  <si>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</si>
  <si>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</si>
  <si>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</si>
  <si>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</si>
  <si>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</si>
  <si>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</si>
  <si>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</si>
  <si>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</si>
  <si>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</si>
  <si>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</si>
  <si>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</si>
  <si>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</si>
  <si>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</si>
  <si>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</si>
  <si>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</si>
  <si>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</si>
  <si>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</si>
  <si>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</si>
  <si>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</si>
  <si>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</si>
  <si>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</si>
  <si>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</si>
  <si>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</si>
  <si>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</si>
  <si>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</si>
  <si>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</si>
  <si>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</si>
  <si>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</si>
  <si>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</si>
  <si>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</si>
  <si>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</si>
  <si>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</si>
  <si>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</si>
  <si>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</si>
  <si>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</si>
  <si>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</si>
  <si>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</si>
  <si>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</si>
  <si>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</si>
  <si>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</si>
  <si>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</si>
  <si>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</si>
  <si>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</si>
  <si>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</si>
  <si>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</si>
  <si>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</si>
  <si>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</si>
  <si>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</si>
  <si>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</si>
  <si>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</si>
  <si>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</si>
  <si>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</si>
  <si>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</si>
  <si>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</si>
  <si>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</si>
  <si>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</si>
  <si>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</si>
  <si>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</si>
  <si>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</si>
  <si>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</si>
  <si>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</si>
  <si>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</si>
  <si>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</si>
  <si>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</si>
  <si>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</si>
  <si>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</si>
  <si>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</si>
  <si>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</si>
  <si>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</si>
  <si>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</si>
  <si>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</si>
  <si>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</si>
  <si>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</si>
  <si>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</si>
  <si>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</si>
  <si>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</si>
  <si>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</si>
  <si>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</si>
  <si>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</si>
  <si>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</si>
  <si>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</si>
  <si>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</si>
  <si>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</si>
  <si>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</si>
  <si>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</si>
  <si>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</si>
  <si>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</si>
  <si>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</si>
  <si>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</si>
  <si>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</si>
  <si>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</si>
  <si>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</si>
  <si>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</si>
  <si>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</si>
  <si>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</si>
  <si>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</si>
  <si>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</si>
  <si>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</si>
  <si>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</si>
  <si>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</si>
  <si>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</si>
  <si>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</si>
  <si>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</si>
  <si>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</si>
  <si>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</si>
  <si>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</si>
  <si>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</si>
  <si>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</si>
  <si>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</si>
  <si>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</si>
  <si>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</si>
  <si>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</si>
  <si>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</si>
  <si>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</si>
  <si>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</si>
  <si>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</si>
  <si>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</si>
  <si>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</si>
  <si>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</si>
  <si>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</si>
  <si>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</si>
  <si>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</si>
  <si>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</si>
  <si>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</si>
  <si>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</si>
  <si>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</si>
  <si>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</si>
  <si>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</si>
  <si>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</si>
  <si>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</si>
  <si>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</si>
  <si>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</si>
  <si>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</si>
  <si>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</si>
  <si>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</si>
  <si>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</si>
  <si>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</si>
  <si>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</si>
  <si>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</si>
  <si>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</si>
  <si>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</si>
  <si>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</si>
  <si>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</si>
  <si>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</si>
  <si>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</si>
  <si>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</si>
  <si>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</si>
  <si>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</si>
  <si>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</si>
  <si>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</si>
  <si>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</si>
  <si>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</si>
  <si>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</si>
  <si>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</si>
  <si>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</si>
  <si>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</si>
  <si>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</si>
  <si>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</si>
  <si>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</si>
  <si>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</si>
  <si>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</si>
  <si>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</si>
  <si>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</si>
  <si>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</si>
  <si>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</si>
  <si>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</si>
  <si>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</si>
  <si>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</si>
  <si>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</si>
  <si>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</si>
  <si>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</si>
  <si>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</si>
  <si>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</si>
  <si>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</si>
  <si>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</si>
  <si>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</si>
  <si>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</si>
  <si>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</si>
  <si>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</si>
  <si>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</si>
  <si>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</si>
  <si>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</si>
  <si>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</si>
  <si>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</si>
  <si>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</si>
  <si>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</si>
  <si>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</si>
  <si>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</si>
  <si>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</si>
  <si>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</si>
  <si>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</si>
  <si>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</si>
  <si>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</si>
  <si>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</si>
  <si>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</si>
  <si>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</si>
  <si>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</si>
  <si>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</si>
  <si>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</si>
  <si>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</si>
  <si>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</si>
  <si>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</si>
  <si>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</si>
  <si>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</si>
  <si>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</si>
  <si>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</si>
  <si>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</si>
  <si>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</si>
  <si>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</si>
  <si>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</si>
  <si>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</si>
  <si>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</si>
  <si>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</si>
  <si>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</si>
  <si>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</si>
  <si>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</si>
  <si>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</si>
  <si>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</si>
  <si>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</si>
  <si>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</si>
  <si>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</si>
  <si>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</si>
  <si>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</si>
  <si>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</si>
  <si>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</si>
  <si>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</si>
  <si>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</si>
  <si>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</si>
  <si>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</si>
  <si>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</si>
  <si>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</si>
  <si>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</si>
  <si>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</si>
  <si>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</si>
  <si>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</si>
  <si>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</si>
  <si>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</si>
  <si>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</si>
  <si>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</si>
  <si>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</si>
  <si>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</si>
  <si>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</si>
  <si>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</si>
  <si>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</si>
  <si>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</si>
  <si>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</si>
  <si>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</si>
  <si>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</si>
  <si>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</si>
  <si>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</si>
  <si>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</si>
  <si>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</si>
  <si>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</si>
  <si>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</si>
  <si>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</si>
  <si>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</si>
  <si>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</si>
  <si>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</si>
  <si>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</si>
  <si>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</si>
  <si>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</si>
  <si>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</si>
  <si>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</si>
  <si>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</si>
  <si>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</si>
  <si>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</si>
  <si>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</si>
  <si>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</si>
  <si>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</si>
  <si>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</si>
  <si>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</si>
  <si>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</si>
  <si>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</si>
  <si>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</si>
  <si>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</si>
  <si>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</si>
  <si>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</si>
  <si>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</si>
  <si>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</si>
  <si>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</si>
  <si>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</si>
  <si>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</si>
  <si>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</si>
  <si>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</si>
  <si>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</si>
  <si>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</si>
  <si>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</si>
  <si>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</si>
  <si>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</si>
  <si>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</si>
  <si>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</si>
  <si>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</si>
  <si>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</si>
  <si>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</si>
  <si>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</si>
  <si>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</si>
  <si>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</si>
  <si>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</si>
  <si>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</si>
  <si>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</si>
  <si>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</si>
  <si>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</si>
  <si>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</si>
  <si>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</si>
  <si>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</si>
  <si>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</si>
  <si>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</si>
  <si>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</si>
  <si>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</si>
  <si>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</si>
  <si>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</si>
  <si>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</si>
  <si>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</si>
  <si>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</si>
  <si>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</si>
  <si>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</si>
  <si>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</si>
  <si>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</si>
  <si>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</si>
  <si>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</si>
  <si>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</si>
  <si>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</si>
  <si>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</si>
  <si>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</si>
  <si>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</si>
  <si>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</si>
  <si>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</si>
  <si>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</si>
  <si>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</si>
  <si>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</si>
  <si>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</si>
  <si>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</si>
  <si>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</si>
  <si>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</si>
  <si>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</si>
  <si>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</si>
  <si>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</si>
  <si>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</si>
  <si>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</si>
  <si>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</si>
  <si>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</si>
  <si>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</si>
  <si>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</si>
  <si>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</si>
  <si>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</si>
  <si>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</si>
  <si>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</si>
  <si>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</si>
  <si>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</si>
  <si>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</si>
  <si>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</si>
  <si>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</si>
  <si>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</si>
  <si>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</si>
  <si>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</si>
  <si>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</si>
  <si>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</si>
  <si>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</si>
  <si>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</si>
  <si>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</si>
  <si>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</si>
  <si>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</si>
  <si>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</si>
  <si>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</si>
  <si>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</si>
  <si>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</si>
  <si>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</si>
  <si>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</si>
  <si>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</si>
  <si>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</si>
  <si>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</si>
  <si>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</si>
  <si>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</si>
  <si>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</si>
  <si>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</si>
  <si>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</si>
  <si>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</si>
  <si>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</si>
  <si>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</si>
  <si>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</si>
  <si>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</si>
  <si>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</si>
  <si>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</si>
  <si>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</si>
  <si>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</si>
  <si>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</si>
  <si>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</si>
  <si>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</si>
  <si>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</si>
  <si>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</si>
  <si>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</si>
  <si>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</si>
  <si>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</si>
  <si>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</si>
  <si>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</si>
  <si>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</si>
  <si>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</si>
  <si>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</si>
  <si>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</si>
  <si>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</si>
  <si>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</si>
  <si>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</si>
  <si>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</si>
  <si>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</si>
  <si>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</si>
  <si>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</si>
  <si>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</si>
  <si>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</si>
  <si>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</si>
  <si>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</si>
  <si>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</si>
  <si>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</si>
  <si>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</si>
  <si>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</si>
  <si>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</si>
  <si>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</si>
  <si>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</si>
  <si>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</si>
  <si>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</si>
  <si>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</si>
  <si>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</si>
  <si>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</si>
  <si>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</si>
  <si>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</si>
  <si>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</si>
  <si>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</si>
  <si>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</si>
  <si>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</si>
  <si>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</si>
  <si>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</si>
  <si>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</si>
  <si>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</si>
  <si>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</si>
  <si>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</si>
  <si>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</si>
  <si>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</si>
  <si>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</si>
  <si>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</si>
  <si>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</si>
  <si>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</si>
  <si>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</si>
  <si>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</si>
  <si>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</si>
  <si>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</si>
  <si>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</si>
  <si>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</si>
  <si>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</si>
  <si>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</si>
  <si>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</si>
  <si>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</si>
  <si>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</si>
  <si>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</si>
  <si>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</si>
  <si>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</si>
  <si>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</si>
  <si>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</si>
  <si>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</si>
  <si>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</si>
  <si>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</si>
  <si>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</si>
  <si>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</si>
  <si>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</si>
  <si>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</si>
  <si>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</si>
  <si>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</si>
  <si>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</si>
  <si>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</si>
  <si>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</si>
  <si>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</si>
  <si>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</si>
  <si>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</si>
  <si>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</si>
  <si>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</si>
  <si>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</si>
  <si>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</si>
  <si>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</si>
  <si>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</si>
  <si>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</si>
  <si>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</si>
  <si>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</si>
  <si>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</si>
  <si>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</si>
  <si>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</si>
  <si>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</si>
  <si>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</si>
  <si>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</si>
  <si>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</si>
  <si>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</si>
  <si>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</si>
  <si>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</si>
  <si>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</si>
  <si>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</si>
  <si>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</si>
  <si>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</si>
  <si>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</si>
  <si>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</si>
  <si>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</si>
  <si>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</si>
  <si>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</si>
  <si>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</si>
  <si>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</si>
  <si>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</si>
  <si>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</si>
  <si>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</si>
  <si>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</si>
  <si>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</si>
  <si>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</si>
  <si>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</si>
  <si>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</si>
  <si>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</si>
  <si>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</si>
  <si>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</si>
  <si>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</si>
  <si>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</si>
  <si>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</si>
  <si>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</si>
  <si>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</si>
  <si>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</si>
  <si>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</si>
  <si>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</si>
  <si>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</si>
  <si>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</si>
  <si>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</si>
  <si>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</si>
  <si>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</si>
  <si>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</si>
  <si>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</si>
  <si>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</si>
  <si>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</si>
  <si>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</si>
  <si>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</si>
  <si>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</si>
  <si>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</si>
  <si>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</si>
  <si>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</si>
  <si>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</si>
  <si>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</si>
  <si>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</si>
  <si>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</si>
  <si>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</si>
  <si>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</si>
  <si>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</si>
  <si>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</si>
  <si>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</si>
  <si>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</si>
  <si>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</si>
  <si>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</si>
  <si>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</si>
  <si>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</si>
  <si>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</si>
  <si>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</si>
  <si>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</si>
  <si>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</si>
  <si>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</si>
  <si>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</si>
  <si>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</si>
  <si>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</si>
  <si>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</si>
  <si>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</si>
  <si>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</si>
  <si>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</si>
  <si>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</si>
  <si>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</si>
  <si>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</si>
  <si>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</si>
  <si>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</si>
  <si>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</si>
  <si>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</si>
  <si>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</si>
  <si>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</si>
  <si>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</si>
  <si>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</si>
  <si>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</si>
  <si>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</si>
  <si>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</si>
  <si>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</si>
  <si>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</si>
  <si>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</si>
  <si>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</si>
  <si>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</si>
  <si>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</si>
  <si>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</si>
  <si>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</si>
  <si>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</si>
  <si>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</si>
  <si>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</si>
  <si>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</si>
  <si>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</si>
  <si>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</si>
  <si>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</si>
  <si>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</si>
  <si>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</si>
  <si>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</si>
  <si>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</si>
  <si>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</si>
  <si>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</si>
  <si>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</si>
  <si>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</si>
  <si>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</si>
  <si>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</si>
  <si>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</si>
  <si>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</si>
  <si>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</si>
  <si>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</si>
  <si>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</si>
  <si>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</si>
  <si>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</si>
  <si>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</si>
  <si>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</si>
  <si>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</si>
  <si>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</si>
  <si>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</si>
  <si>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</si>
  <si>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</si>
  <si>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</si>
  <si>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</si>
  <si>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</si>
  <si>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</si>
  <si>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</si>
  <si>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</si>
  <si>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</si>
  <si>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</si>
  <si>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</si>
  <si>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</si>
  <si>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</si>
  <si>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</si>
  <si>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</si>
  <si>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</si>
  <si>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</si>
  <si>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</si>
  <si>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</si>
  <si>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</si>
  <si>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</si>
  <si>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</si>
  <si>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</si>
  <si>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</si>
  <si>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</si>
  <si>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</si>
  <si>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</si>
  <si>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</si>
  <si>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</si>
  <si>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</si>
  <si>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</si>
  <si>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</si>
  <si>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</si>
  <si>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</si>
  <si>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</si>
  <si>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</si>
  <si>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</si>
  <si>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</si>
  <si>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</si>
  <si>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</si>
  <si>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</si>
  <si>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</si>
  <si>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</si>
  <si>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</si>
  <si>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</si>
  <si>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</si>
  <si>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</si>
  <si>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</si>
  <si>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</si>
  <si>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</si>
  <si>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</si>
  <si>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</si>
  <si>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</si>
  <si>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</si>
  <si>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</si>
  <si>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</si>
  <si>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</si>
  <si>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</si>
  <si>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</si>
  <si>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</si>
  <si>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</si>
  <si>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</si>
  <si>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</si>
  <si>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</si>
  <si>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</si>
  <si>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</si>
  <si>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</si>
  <si>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</si>
  <si>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</si>
  <si>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</si>
  <si>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</si>
  <si>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</si>
  <si>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</si>
  <si>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</si>
  <si>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</si>
  <si>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</si>
  <si>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</si>
  <si>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</si>
  <si>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</si>
  <si>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</si>
  <si>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</si>
  <si>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</si>
  <si>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</si>
  <si>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</si>
  <si>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</si>
  <si>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</si>
  <si>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</si>
  <si>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</si>
  <si>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</si>
  <si>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</si>
  <si>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</si>
  <si>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</si>
  <si>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</si>
  <si>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</si>
  <si>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</si>
  <si>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</si>
  <si>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</si>
  <si>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</si>
  <si>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</si>
  <si>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</si>
  <si>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</si>
  <si>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</si>
  <si>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</si>
  <si>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</si>
  <si>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</si>
  <si>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</si>
  <si>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</si>
  <si>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</si>
  <si>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</si>
  <si>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</si>
  <si>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</si>
  <si>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</si>
  <si>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</si>
  <si>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</si>
  <si>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</si>
  <si>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</si>
  <si>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</si>
  <si>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</si>
  <si>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</si>
  <si>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</si>
  <si>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</si>
  <si>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</si>
  <si>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</si>
  <si>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</si>
  <si>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</si>
  <si>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</si>
  <si>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</si>
  <si>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</si>
  <si>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</si>
  <si>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</si>
  <si>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</si>
  <si>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</si>
  <si>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</si>
  <si>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</si>
  <si>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</si>
  <si>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</si>
  <si>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</si>
  <si>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</si>
  <si>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</si>
  <si>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</si>
  <si>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</si>
  <si>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</si>
  <si>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</si>
  <si>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</si>
  <si>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</si>
  <si>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</si>
  <si>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</si>
  <si>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</si>
  <si>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</si>
  <si>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</si>
  <si>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</si>
  <si>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</si>
  <si>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</si>
  <si>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</si>
  <si>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</si>
  <si>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</si>
  <si>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</si>
  <si>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</si>
  <si>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</si>
  <si>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</si>
  <si>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</si>
  <si>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</si>
  <si>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</si>
  <si>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</si>
  <si>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</si>
  <si>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</si>
  <si>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</si>
  <si>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</si>
  <si>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</si>
  <si>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</si>
  <si>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</si>
  <si>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</si>
  <si>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</si>
  <si>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</si>
  <si>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</si>
  <si>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</si>
  <si>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</si>
  <si>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</si>
  <si>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</si>
  <si>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</si>
  <si>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</si>
  <si>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</si>
  <si>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</si>
  <si>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</si>
  <si>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</si>
  <si>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</si>
  <si>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</si>
  <si>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</si>
  <si>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</si>
  <si>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</si>
  <si>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</si>
  <si>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</si>
  <si>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</si>
  <si>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</si>
  <si>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</si>
  <si>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</si>
  <si>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</si>
  <si>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</si>
  <si>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</si>
  <si>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</si>
  <si>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</si>
  <si>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</si>
  <si>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</si>
  <si>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</si>
  <si>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</si>
  <si>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</si>
  <si>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</si>
  <si>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</si>
  <si>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</si>
  <si>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</si>
  <si>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</si>
  <si>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</si>
  <si>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</si>
  <si>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</si>
  <si>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</si>
  <si>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</si>
  <si>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</si>
  <si>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</si>
  <si>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</si>
  <si>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</si>
  <si>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</si>
  <si>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</si>
  <si>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</si>
  <si>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</si>
  <si>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</si>
  <si>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</si>
  <si>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</si>
  <si>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</si>
  <si>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</si>
  <si>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</si>
  <si>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</si>
  <si>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</si>
  <si>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</si>
  <si>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</si>
  <si>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</si>
  <si>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</si>
  <si>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</si>
  <si>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</si>
  <si>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</si>
  <si>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</si>
  <si>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</si>
  <si>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</si>
  <si>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</si>
  <si>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</si>
  <si>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</si>
  <si>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</si>
  <si>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</si>
  <si>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</si>
  <si>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</si>
  <si>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</si>
  <si>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</si>
  <si>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</si>
  <si>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</si>
  <si>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</si>
  <si>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</si>
  <si>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</si>
  <si>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</si>
  <si>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</si>
  <si>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</si>
  <si>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</si>
  <si>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</si>
  <si>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</si>
  <si>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</si>
  <si>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</si>
  <si>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</si>
  <si>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</si>
  <si>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</si>
  <si>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</si>
  <si>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</si>
  <si>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</si>
  <si>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</si>
  <si>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</si>
  <si>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</si>
  <si>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</si>
  <si>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</si>
  <si>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</si>
  <si>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</si>
  <si>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</si>
  <si>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</si>
  <si>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</si>
  <si>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</si>
  <si>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</si>
  <si>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</si>
  <si>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</si>
  <si>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</si>
  <si>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</si>
  <si>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</si>
  <si>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</si>
  <si>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</si>
  <si>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</si>
  <si>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</si>
  <si>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</si>
  <si>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</si>
  <si>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</si>
  <si>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</si>
  <si>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</si>
  <si>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</si>
  <si>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</si>
  <si>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</si>
  <si>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</si>
  <si>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</si>
  <si>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</si>
  <si>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</si>
  <si>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</si>
  <si>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</si>
  <si>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</si>
  <si>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</si>
  <si>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</si>
  <si>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</si>
  <si>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</si>
  <si>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</si>
  <si>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</si>
  <si>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</si>
  <si>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</si>
  <si>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</si>
  <si>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</si>
  <si>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</si>
  <si>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</si>
  <si>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</si>
  <si>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</si>
  <si>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</si>
  <si>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</si>
  <si>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</si>
  <si>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</si>
  <si>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</si>
  <si>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</si>
  <si>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</si>
  <si>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</si>
  <si>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</si>
  <si>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</si>
  <si>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</si>
  <si>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</si>
  <si>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</si>
  <si>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</si>
  <si>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</si>
  <si>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</si>
  <si>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</si>
  <si>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</si>
  <si>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</si>
  <si>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</si>
  <si>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</si>
  <si>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</si>
  <si>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</si>
  <si>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</si>
  <si>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</si>
  <si>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</si>
  <si>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</si>
  <si>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</si>
  <si>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</si>
  <si>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</si>
  <si>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</si>
  <si>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</si>
  <si>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</si>
  <si>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</si>
  <si>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</si>
  <si>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</si>
  <si>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</si>
  <si>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</si>
  <si>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</si>
  <si>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</si>
  <si>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</si>
  <si>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</si>
  <si>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</si>
  <si>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</si>
  <si>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</si>
  <si>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</si>
  <si>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</si>
  <si>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</si>
  <si>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</si>
  <si>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</si>
  <si>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</si>
  <si>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</si>
  <si>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</si>
  <si>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</si>
  <si>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</si>
  <si>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</si>
  <si>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</si>
  <si>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</si>
  <si>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</si>
  <si>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</si>
  <si>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</si>
  <si>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</si>
  <si>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</si>
  <si>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</si>
  <si>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</si>
  <si>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</si>
  <si>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</si>
  <si>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</si>
  <si>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</si>
  <si>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</si>
  <si>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</si>
  <si>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</si>
  <si>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</si>
  <si>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</si>
  <si>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</si>
  <si>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</si>
  <si>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</si>
  <si>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</si>
  <si>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</si>
  <si>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</si>
  <si>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</si>
  <si>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</si>
  <si>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</si>
  <si>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</si>
  <si>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</si>
  <si>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</si>
  <si>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</si>
  <si>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</si>
  <si>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</si>
  <si>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</si>
  <si>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</si>
  <si>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</si>
  <si>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</si>
  <si>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</si>
  <si>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</si>
  <si>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</si>
  <si>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</si>
  <si>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</si>
  <si>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</si>
  <si>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</si>
  <si>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</si>
  <si>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</si>
  <si>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</si>
  <si>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</si>
  <si>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</si>
  <si>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</si>
  <si>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</si>
  <si>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</si>
  <si>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</si>
  <si>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</si>
  <si>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</si>
  <si>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</si>
  <si>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</si>
  <si>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</si>
  <si>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</si>
  <si>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</si>
  <si>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</si>
  <si>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</si>
  <si>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</si>
  <si>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</si>
  <si>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</si>
  <si>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</si>
  <si>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</si>
  <si>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</si>
  <si>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</si>
  <si>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</si>
  <si>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</si>
  <si>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</si>
  <si>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</si>
  <si>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</si>
  <si>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</si>
  <si>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</si>
  <si>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</si>
  <si>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</si>
  <si>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</si>
  <si>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</si>
  <si>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</si>
  <si>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</si>
  <si>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</si>
  <si>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</si>
  <si>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</si>
  <si>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</si>
  <si>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</si>
  <si>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</si>
  <si>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</si>
  <si>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</si>
  <si>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</si>
  <si>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</si>
  <si>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</si>
  <si>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</si>
  <si>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</si>
  <si>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</si>
  <si>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</si>
  <si>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</si>
  <si>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</si>
  <si>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</si>
  <si>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</si>
  <si>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</si>
  <si>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</si>
  <si>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</si>
  <si>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</si>
  <si>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</si>
  <si>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</si>
  <si>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</si>
  <si>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</si>
  <si>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</si>
  <si>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</si>
  <si>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</si>
  <si>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</si>
  <si>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</si>
  <si>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</si>
  <si>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</si>
  <si>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</si>
  <si>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</si>
  <si>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</si>
  <si>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</si>
  <si>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</si>
  <si>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</si>
  <si>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</si>
  <si>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</si>
  <si>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</si>
  <si>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</si>
  <si>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</si>
  <si>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</si>
  <si>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</si>
  <si>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</si>
  <si>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</si>
  <si>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</si>
  <si>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</si>
  <si>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</si>
  <si>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</si>
  <si>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</si>
  <si>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</si>
  <si>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</si>
  <si>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</si>
  <si>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</si>
  <si>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</si>
  <si>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</si>
  <si>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</si>
  <si>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</si>
  <si>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</si>
  <si>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</si>
  <si>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</si>
  <si>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</si>
  <si>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</si>
  <si>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</si>
  <si>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</si>
  <si>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</si>
  <si>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</si>
  <si>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</si>
  <si>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</si>
  <si>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</si>
  <si>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</si>
  <si>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</si>
  <si>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</si>
  <si>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</si>
  <si>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</si>
  <si>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</si>
  <si>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</si>
  <si>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</si>
  <si>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</si>
  <si>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</si>
  <si>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</si>
  <si>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</si>
  <si>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</si>
  <si>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</si>
  <si>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</si>
  <si>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</si>
  <si>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</si>
  <si>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</si>
  <si>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</si>
  <si>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</si>
  <si>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</si>
  <si>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</si>
  <si>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</si>
  <si>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</si>
  <si>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</si>
  <si>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</si>
  <si>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</si>
  <si>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</si>
  <si>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</si>
  <si>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</si>
  <si>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</si>
  <si>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</si>
  <si>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</si>
  <si>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</si>
  <si>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</si>
  <si>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</si>
  <si>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</si>
  <si>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</si>
  <si>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</si>
  <si>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</si>
  <si>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</si>
  <si>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</si>
  <si>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</si>
  <si>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</si>
  <si>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</si>
  <si>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</si>
  <si>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</si>
  <si>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</si>
  <si>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</si>
  <si>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</si>
  <si>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</si>
  <si>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</si>
  <si>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</si>
  <si>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</si>
  <si>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</si>
  <si>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</si>
  <si>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</si>
  <si>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</si>
  <si>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</si>
  <si>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</si>
  <si>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</si>
  <si>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</si>
  <si>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</si>
  <si>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</si>
  <si>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</si>
  <si>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</si>
  <si>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</si>
  <si>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</si>
  <si>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</si>
  <si>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</si>
  <si>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</si>
  <si>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</si>
  <si>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</si>
  <si>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</si>
  <si>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</si>
  <si>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</si>
  <si>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</si>
  <si>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</si>
  <si>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</si>
  <si>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</si>
  <si>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</si>
  <si>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</si>
  <si>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</si>
  <si>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</si>
  <si>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</si>
  <si>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</si>
  <si>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</si>
  <si>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</si>
  <si>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</si>
  <si>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</si>
  <si>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</si>
  <si>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</si>
  <si>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</si>
  <si>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</si>
  <si>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</si>
  <si>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</si>
  <si>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</si>
  <si>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</si>
  <si>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</si>
  <si>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</si>
  <si>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</si>
  <si>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</si>
  <si>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</si>
  <si>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</si>
  <si>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</si>
  <si>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</si>
  <si>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</si>
  <si>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</si>
  <si>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</si>
  <si>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</si>
  <si>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</si>
  <si>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</si>
  <si>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</si>
  <si>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</si>
  <si>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</si>
  <si>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</si>
  <si>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</si>
  <si>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</si>
  <si>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</si>
  <si>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</si>
  <si>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</si>
  <si>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</si>
  <si>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</si>
  <si>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</si>
  <si>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</si>
  <si>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</si>
  <si>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</si>
  <si>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</si>
  <si>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</si>
  <si>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</si>
  <si>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</si>
  <si>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</si>
  <si>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</si>
  <si>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</si>
  <si>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</si>
  <si>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</si>
  <si>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</si>
  <si>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</si>
  <si>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</si>
  <si>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</si>
  <si>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</si>
  <si>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</si>
  <si>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</si>
  <si>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</si>
  <si>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</si>
  <si>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</si>
  <si>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</si>
  <si>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</si>
  <si>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</si>
  <si>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</si>
  <si>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</si>
  <si>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</si>
  <si>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</si>
  <si>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</si>
  <si>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</si>
  <si>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</si>
  <si>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</si>
  <si>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</si>
  <si>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</si>
  <si>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</si>
  <si>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</si>
  <si>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</si>
  <si>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</si>
  <si>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</si>
  <si>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</si>
  <si>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</si>
  <si>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</si>
  <si>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</si>
  <si>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</si>
  <si>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</si>
  <si>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</si>
  <si>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</si>
  <si>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</si>
  <si>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</si>
  <si>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</si>
  <si>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</si>
  <si>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</si>
  <si>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</si>
  <si>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</si>
  <si>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</si>
  <si>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</si>
  <si>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</si>
  <si>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</si>
  <si>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</si>
  <si>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</si>
  <si>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</si>
  <si>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</si>
  <si>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</si>
  <si>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</si>
  <si>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</si>
  <si>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</si>
  <si>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</si>
  <si>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</si>
  <si>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</si>
  <si>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</si>
  <si>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</si>
  <si>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</si>
  <si>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</si>
  <si>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</si>
  <si>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</si>
  <si>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</si>
  <si>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</si>
  <si>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</si>
  <si>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</si>
  <si>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</si>
  <si>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</si>
  <si>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</si>
  <si>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</si>
  <si>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</si>
  <si>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</si>
  <si>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</si>
  <si>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</si>
  <si>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</si>
  <si>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</si>
  <si>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</si>
  <si>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</si>
  <si>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</si>
  <si>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</si>
  <si>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</si>
  <si>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</si>
  <si>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</si>
  <si>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</si>
  <si>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</si>
  <si>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</si>
  <si>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</si>
  <si>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</si>
  <si>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</si>
  <si>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</si>
  <si>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</si>
  <si>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</si>
  <si>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</si>
  <si>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</si>
  <si>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</si>
  <si>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</si>
  <si>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</si>
  <si>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</si>
  <si>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</si>
  <si>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</si>
  <si>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</si>
  <si>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</si>
  <si>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</si>
  <si>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</si>
  <si>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</si>
  <si>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</si>
  <si>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</si>
  <si>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</si>
  <si>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</si>
  <si>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</si>
  <si>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</si>
  <si>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</si>
  <si>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</si>
  <si>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</si>
  <si>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</si>
  <si>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</si>
  <si>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</si>
  <si>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</si>
  <si>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</si>
  <si>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</si>
  <si>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</si>
  <si>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</si>
  <si>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</si>
  <si>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</si>
  <si>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</si>
  <si>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</si>
  <si>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</si>
  <si>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</si>
  <si>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</si>
  <si>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</si>
  <si>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</si>
  <si>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</si>
  <si>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</si>
  <si>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</si>
  <si>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</si>
  <si>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</si>
  <si>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</si>
  <si>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</si>
  <si>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</si>
  <si>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</si>
  <si>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</si>
  <si>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</si>
  <si>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</si>
  <si>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</si>
  <si>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</si>
  <si>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</si>
  <si>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</si>
  <si>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</si>
  <si>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</si>
  <si>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</si>
  <si>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</si>
  <si>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</si>
  <si>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</si>
  <si>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</si>
  <si>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</si>
  <si>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</si>
  <si>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</si>
  <si>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</si>
  <si>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</si>
  <si>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</si>
  <si>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</si>
  <si>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</si>
  <si>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</si>
  <si>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</si>
  <si>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</si>
  <si>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</si>
  <si>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</si>
  <si>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</si>
  <si>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</si>
  <si>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</si>
  <si>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</si>
  <si>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</si>
  <si>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</si>
  <si>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</si>
  <si>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</si>
  <si>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</si>
  <si>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</si>
  <si>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</si>
  <si>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</si>
  <si>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</si>
  <si>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</si>
  <si>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</si>
  <si>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</si>
  <si>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</si>
  <si>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</si>
  <si>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</si>
  <si>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</si>
  <si>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</si>
  <si>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</si>
  <si>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</si>
  <si>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</si>
  <si>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</si>
  <si>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</si>
  <si>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</si>
  <si>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</si>
  <si>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</si>
  <si>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</si>
  <si>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</si>
  <si>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</si>
  <si>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</si>
  <si>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</si>
  <si>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</si>
  <si>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</si>
  <si>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</si>
  <si>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</si>
  <si>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</si>
  <si>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</si>
  <si>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</si>
  <si>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</si>
  <si>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</si>
  <si>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</si>
  <si>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</si>
  <si>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</si>
  <si>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</si>
  <si>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</si>
  <si>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</si>
  <si>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</si>
  <si>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</si>
  <si>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</si>
  <si>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</si>
  <si>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</si>
  <si>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</si>
  <si>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</si>
  <si>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</si>
  <si>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</si>
  <si>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</si>
  <si>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</si>
  <si>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</si>
  <si>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</si>
  <si>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</si>
  <si>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</si>
  <si>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</si>
  <si>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</si>
  <si>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</si>
  <si>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</si>
  <si>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</si>
  <si>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</si>
  <si>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</si>
  <si>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</si>
  <si>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</si>
  <si>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</si>
  <si>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</si>
  <si>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</si>
  <si>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</si>
  <si>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</si>
  <si>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</si>
  <si>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</si>
  <si>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</si>
  <si>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</si>
  <si>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</si>
  <si>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</si>
  <si>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</si>
  <si>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</si>
  <si>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</si>
  <si>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</si>
  <si>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</si>
  <si>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</si>
  <si>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</si>
  <si>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</si>
  <si>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</si>
  <si>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</si>
  <si>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</si>
  <si>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</si>
  <si>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</si>
  <si>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</si>
  <si>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</si>
  <si>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</si>
  <si>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</si>
  <si>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</si>
  <si>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</si>
  <si>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</si>
  <si>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</si>
  <si>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</si>
  <si>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</si>
  <si>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</si>
  <si>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</si>
  <si>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</si>
  <si>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</si>
  <si>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</si>
  <si>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</si>
  <si>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</si>
  <si>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</si>
  <si>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</si>
  <si>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</si>
  <si>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</si>
  <si>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</si>
  <si>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</si>
  <si>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</si>
  <si>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</si>
  <si>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</si>
  <si>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</si>
  <si>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</si>
  <si>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</si>
  <si>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</si>
  <si>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</si>
  <si>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</si>
  <si>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</si>
  <si>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</si>
  <si>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</si>
  <si>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</si>
  <si>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</si>
  <si>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</si>
  <si>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</si>
  <si>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</si>
  <si>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</si>
  <si>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</si>
  <si>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</si>
  <si>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</si>
  <si>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</si>
  <si>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</si>
  <si>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</si>
  <si>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</si>
  <si>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</si>
  <si>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</si>
  <si>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</si>
  <si>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</si>
  <si>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</si>
  <si>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</si>
  <si>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</si>
  <si>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</si>
  <si>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</si>
  <si>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</si>
  <si>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</si>
  <si>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</si>
  <si>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</si>
  <si>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</si>
  <si>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</si>
  <si>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</si>
  <si>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</si>
  <si>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</si>
  <si>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</si>
  <si>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</si>
  <si>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</si>
  <si>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</si>
  <si>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</si>
  <si>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</si>
  <si>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</si>
  <si>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</si>
  <si>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</si>
  <si>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</si>
  <si>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</si>
  <si>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</si>
  <si>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</si>
  <si>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</si>
  <si>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</si>
  <si>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</si>
  <si>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</si>
  <si>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</si>
  <si>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</si>
  <si>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</si>
  <si>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</si>
  <si>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</si>
  <si>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</si>
  <si>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</si>
  <si>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</si>
  <si>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</si>
  <si>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</si>
  <si>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</si>
  <si>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</si>
  <si>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</si>
  <si>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</si>
  <si>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</si>
  <si>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</si>
  <si>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</si>
  <si>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</si>
  <si>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</si>
  <si>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</si>
  <si>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</si>
  <si>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</si>
  <si>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</si>
  <si>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</si>
  <si>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</si>
  <si>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</si>
  <si>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</si>
  <si>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</si>
  <si>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</si>
  <si>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</si>
  <si>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</si>
  <si>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</si>
  <si>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</si>
  <si>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</si>
  <si>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</si>
  <si>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</si>
  <si>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</si>
  <si>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</si>
  <si>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</si>
  <si>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</si>
  <si>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</si>
  <si>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</si>
  <si>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</si>
  <si>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</si>
  <si>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</si>
  <si>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</si>
  <si>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</si>
  <si>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</si>
  <si>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</si>
  <si>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</si>
  <si>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</si>
  <si>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</si>
  <si>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</si>
  <si>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</si>
  <si>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</si>
  <si>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</si>
  <si>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</si>
  <si>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</si>
  <si>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</si>
  <si>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</si>
  <si>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</si>
  <si>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</si>
  <si>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</si>
  <si>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</si>
  <si>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</si>
  <si>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</si>
  <si>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</si>
  <si>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</si>
  <si>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</si>
  <si>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</si>
  <si>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</si>
  <si>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</si>
  <si>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</si>
  <si>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</si>
  <si>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</si>
  <si>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</si>
  <si>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</si>
  <si>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</si>
  <si>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</si>
  <si>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</si>
  <si>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</si>
  <si>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</si>
  <si>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</si>
  <si>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</si>
  <si>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</si>
  <si>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</si>
  <si>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</si>
  <si>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</si>
  <si>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</si>
  <si>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</si>
  <si>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</si>
  <si>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</si>
  <si>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</si>
  <si>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</si>
  <si>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</si>
  <si>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</si>
  <si>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</si>
  <si>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</si>
  <si>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</si>
  <si>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</si>
  <si>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</si>
  <si>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</si>
  <si>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</si>
  <si>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</si>
  <si>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</si>
  <si>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</si>
  <si>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</si>
  <si>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</si>
  <si>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</si>
  <si>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</si>
  <si>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</si>
  <si>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</si>
  <si>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</si>
  <si>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</si>
  <si>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</si>
  <si>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</si>
  <si>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</si>
  <si>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</si>
  <si>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</si>
  <si>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</si>
  <si>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</si>
  <si>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</si>
  <si>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</si>
  <si>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</si>
  <si>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</si>
  <si>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</si>
  <si>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</si>
  <si>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</si>
  <si>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</si>
  <si>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</si>
  <si>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</si>
  <si>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</si>
  <si>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</si>
  <si>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</si>
  <si>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</si>
  <si>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</si>
  <si>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</si>
  <si>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</si>
  <si>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</si>
  <si>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</si>
  <si>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</si>
  <si>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</si>
  <si>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</si>
  <si>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</si>
  <si>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</si>
  <si>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</si>
  <si>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</si>
  <si>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</si>
  <si>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</si>
  <si>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</si>
  <si>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</si>
  <si>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</si>
  <si>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</si>
  <si>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</si>
  <si>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</si>
  <si>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</si>
  <si>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</si>
  <si>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</si>
  <si>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</si>
  <si>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</si>
  <si>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</si>
  <si>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</si>
  <si>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</si>
  <si>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</si>
  <si>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</si>
  <si>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</si>
  <si>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</si>
  <si>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</si>
  <si>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</si>
  <si>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</si>
  <si>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</si>
  <si>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</si>
  <si>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</si>
  <si>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</si>
  <si>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</si>
  <si>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</si>
  <si>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</si>
  <si>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</si>
  <si>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</si>
  <si>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</si>
  <si>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</si>
  <si>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</si>
  <si>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</si>
  <si>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</si>
  <si>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</si>
  <si>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</si>
  <si>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</si>
  <si>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</si>
  <si>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</si>
  <si>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</si>
  <si>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</si>
  <si>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</si>
  <si>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</si>
  <si>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</si>
  <si>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</si>
  <si>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</si>
  <si>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</si>
  <si>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</si>
  <si>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</si>
  <si>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</si>
  <si>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</si>
  <si>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</si>
  <si>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</si>
  <si>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</si>
  <si>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</si>
  <si>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</si>
  <si>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</si>
  <si>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</si>
  <si>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</si>
  <si>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</si>
  <si>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</si>
  <si>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</si>
  <si>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</si>
  <si>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</si>
  <si>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</si>
  <si>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</si>
  <si>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</si>
  <si>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</si>
  <si>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</si>
  <si>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</si>
  <si>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</si>
  <si>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</si>
  <si>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</si>
  <si>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</si>
  <si>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</si>
  <si>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</si>
  <si>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</si>
  <si>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</si>
  <si>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</si>
  <si>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</si>
  <si>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</si>
  <si>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</si>
  <si>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</si>
  <si>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</si>
  <si>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</si>
  <si>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</si>
  <si>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</si>
  <si>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</si>
  <si>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</si>
  <si>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</si>
  <si>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</si>
  <si>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</si>
  <si>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</si>
  <si>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</si>
  <si>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</si>
  <si>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</si>
  <si>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</si>
  <si>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</si>
  <si>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</si>
  <si>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</si>
  <si>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</si>
  <si>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</si>
  <si>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</si>
  <si>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</si>
  <si>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</si>
  <si>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</si>
  <si>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</si>
  <si>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</si>
  <si>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</si>
  <si>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</si>
  <si>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</si>
  <si>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</si>
  <si>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</si>
  <si>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</si>
  <si>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</si>
  <si>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</si>
  <si>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</si>
  <si>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</si>
  <si>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</si>
  <si>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</si>
  <si>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</si>
  <si>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</si>
  <si>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</si>
  <si>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</si>
  <si>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</si>
  <si>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</si>
  <si>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</si>
  <si>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</si>
  <si>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</si>
  <si>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</si>
  <si>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</si>
  <si>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</si>
  <si>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</si>
  <si>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</si>
  <si>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</si>
  <si>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</si>
  <si>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</si>
  <si>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</si>
  <si>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</si>
  <si>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</si>
  <si>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</si>
  <si>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</si>
  <si>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</si>
  <si>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</si>
  <si>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</si>
  <si>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</si>
  <si>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</si>
  <si>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</si>
  <si>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</si>
  <si>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</si>
  <si>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</si>
  <si>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</si>
  <si>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</si>
  <si>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</si>
  <si>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</si>
  <si>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</si>
  <si>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</si>
  <si>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</si>
  <si>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</si>
  <si>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</si>
  <si>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</si>
  <si>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</si>
  <si>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</si>
  <si>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</si>
  <si>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</si>
  <si>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</si>
  <si>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</si>
  <si>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</si>
  <si>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</si>
  <si>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</si>
  <si>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</si>
  <si>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</si>
  <si>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</si>
  <si>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</si>
  <si>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</si>
  <si>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</si>
  <si>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</si>
  <si>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</si>
  <si>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</si>
  <si>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</si>
  <si>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</si>
  <si>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</si>
  <si>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</si>
  <si>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</si>
  <si>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</si>
  <si>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</si>
  <si>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</si>
  <si>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</si>
  <si>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</si>
  <si>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</si>
  <si>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</si>
  <si>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</si>
  <si>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</si>
  <si>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</si>
  <si>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</si>
  <si>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</si>
  <si>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</si>
  <si>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</si>
  <si>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</si>
  <si>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</si>
  <si>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</si>
  <si>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</si>
  <si>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</si>
  <si>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</si>
  <si>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</si>
  <si>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</si>
  <si>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</si>
  <si>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</si>
  <si>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</si>
  <si>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</si>
  <si>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</si>
  <si>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</si>
  <si>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</si>
  <si>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</si>
  <si>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</si>
  <si>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</si>
  <si>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</si>
  <si>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</si>
  <si>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</si>
  <si>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</si>
  <si>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</si>
  <si>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</si>
  <si>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</si>
  <si>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</si>
  <si>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</si>
  <si>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</si>
  <si>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</si>
  <si>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</si>
  <si>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</si>
  <si>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</si>
  <si>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</si>
  <si>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</si>
  <si>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</si>
  <si>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</si>
  <si>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</si>
  <si>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</si>
  <si>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</si>
  <si>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</si>
  <si>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</si>
  <si>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</si>
  <si>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</si>
  <si>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</si>
  <si>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</si>
  <si>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</si>
  <si>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</si>
  <si>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</si>
  <si>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</si>
  <si>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</si>
  <si>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</si>
  <si>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</si>
  <si>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</si>
  <si>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</si>
  <si>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</si>
  <si>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</si>
  <si>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</si>
  <si>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</si>
  <si>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</si>
  <si>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</si>
  <si>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</si>
  <si>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</si>
  <si>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</si>
  <si>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</si>
  <si>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</si>
  <si>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</si>
  <si>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</si>
  <si>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</si>
  <si>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</si>
  <si>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</si>
  <si>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</si>
  <si>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</si>
  <si>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</si>
  <si>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</si>
  <si>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</si>
  <si>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</si>
  <si>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</si>
  <si>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</si>
  <si>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</si>
  <si>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</si>
  <si>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</si>
  <si>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</si>
  <si>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</si>
  <si>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</si>
  <si>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</si>
  <si>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</si>
  <si>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</si>
  <si>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</si>
  <si>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</si>
  <si>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</si>
  <si>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</si>
  <si>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</si>
  <si>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</si>
  <si>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</si>
  <si>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</si>
  <si>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</si>
  <si>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</si>
  <si>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</si>
  <si>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</si>
  <si>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</si>
  <si>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</si>
  <si>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</si>
  <si>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</si>
  <si>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</si>
  <si>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</si>
  <si>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</si>
  <si>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</si>
  <si>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</si>
  <si>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</si>
  <si>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</si>
  <si>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</si>
  <si>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</si>
  <si>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</si>
  <si>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</si>
  <si>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</si>
  <si>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</si>
  <si>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</si>
  <si>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</si>
  <si>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</si>
  <si>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</si>
  <si>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</si>
  <si>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</si>
  <si>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</si>
  <si>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</si>
  <si>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</si>
  <si>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</si>
  <si>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</si>
  <si>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</si>
  <si>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</si>
  <si>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</si>
  <si>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</si>
  <si>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</si>
  <si>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</si>
  <si>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</si>
  <si>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</si>
  <si>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</si>
  <si>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</si>
  <si>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</si>
  <si>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</si>
  <si>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</si>
  <si>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</si>
  <si>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</si>
  <si>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</si>
  <si>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</si>
  <si>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</si>
  <si>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</si>
  <si>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</si>
  <si>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</si>
  <si>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</si>
  <si>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</si>
  <si>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</si>
  <si>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</si>
  <si>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</si>
  <si>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</si>
  <si>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</si>
  <si>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</si>
  <si>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</si>
  <si>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</si>
  <si>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</si>
  <si>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</si>
  <si>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</si>
  <si>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</si>
  <si>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</si>
  <si>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</si>
  <si>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</si>
  <si>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</si>
  <si>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</si>
  <si>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</si>
  <si>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</si>
  <si>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</si>
  <si>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</si>
  <si>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</si>
  <si>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</si>
  <si>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</si>
  <si>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</si>
  <si>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</si>
  <si>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</si>
  <si>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</si>
  <si>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</si>
  <si>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</si>
  <si>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</si>
  <si>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</si>
  <si>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</si>
  <si>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</si>
  <si>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</si>
  <si>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</si>
  <si>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</si>
  <si>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</si>
  <si>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</si>
  <si>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</si>
  <si>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</si>
  <si>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</si>
  <si>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</si>
  <si>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</si>
  <si>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</si>
  <si>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</si>
  <si>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</si>
  <si>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</si>
  <si>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</si>
  <si>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</si>
  <si>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</si>
  <si>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</si>
  <si>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</si>
  <si>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</si>
  <si>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</si>
  <si>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</si>
  <si>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</si>
  <si>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</si>
  <si>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</si>
  <si>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</si>
  <si>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</si>
  <si>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</si>
  <si>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</si>
  <si>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</si>
  <si>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</si>
  <si>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</si>
  <si>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</si>
  <si>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</si>
  <si>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</si>
  <si>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</si>
  <si>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</si>
  <si>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</si>
  <si>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</si>
  <si>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</si>
  <si>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</si>
  <si>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</si>
  <si>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</si>
  <si>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</si>
  <si>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</si>
  <si>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</si>
  <si>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</si>
  <si>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</si>
  <si>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</si>
  <si>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</si>
  <si>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</si>
  <si>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</si>
  <si>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</si>
  <si>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</si>
  <si>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</si>
  <si>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</si>
  <si>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</si>
  <si>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</si>
  <si>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</si>
  <si>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</si>
  <si>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</si>
  <si>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</si>
  <si>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</si>
  <si>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</si>
  <si>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</si>
  <si>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</si>
  <si>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</si>
  <si>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</si>
  <si>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</si>
  <si>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</si>
  <si>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</si>
  <si>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</si>
  <si>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</si>
  <si>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</si>
  <si>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</si>
  <si>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</si>
  <si>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</si>
  <si>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</si>
  <si>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</si>
  <si>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</si>
  <si>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</si>
  <si>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</si>
  <si>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</si>
  <si>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</si>
  <si>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</si>
  <si>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</si>
  <si>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</si>
  <si>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</si>
  <si>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</si>
  <si>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</si>
  <si>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</si>
  <si>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</si>
  <si>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</si>
  <si>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</si>
  <si>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</si>
  <si>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</si>
  <si>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</si>
  <si>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</si>
  <si>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</si>
  <si>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</si>
  <si>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</si>
  <si>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</si>
  <si>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</si>
  <si>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</si>
  <si>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</si>
  <si>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</si>
  <si>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</si>
  <si>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</si>
  <si>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</si>
  <si>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</si>
  <si>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</si>
  <si>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</si>
  <si>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</si>
  <si>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</si>
  <si>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</si>
  <si>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</si>
  <si>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</si>
  <si>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</si>
  <si>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</si>
  <si>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</si>
  <si>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</si>
  <si>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</si>
  <si>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</si>
  <si>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</si>
  <si>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</si>
  <si>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</si>
  <si>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</si>
  <si>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</si>
  <si>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</si>
  <si>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</si>
  <si>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</si>
  <si>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</si>
  <si>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</si>
  <si>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</si>
  <si>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</si>
  <si>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</si>
  <si>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</si>
  <si>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</si>
  <si>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</si>
  <si>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</si>
  <si>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</si>
  <si>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</si>
  <si>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</si>
  <si>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</si>
  <si>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</si>
  <si>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</si>
  <si>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</si>
  <si>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</si>
  <si>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</si>
  <si>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</si>
  <si>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</si>
  <si>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</si>
  <si>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</si>
  <si>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</si>
  <si>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</si>
  <si>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</si>
  <si>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</si>
  <si>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</si>
  <si>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</si>
  <si>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</si>
  <si>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</si>
  <si>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</si>
  <si>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</si>
  <si>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</si>
  <si>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</si>
  <si>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</si>
  <si>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</si>
  <si>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</si>
  <si>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</si>
  <si>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</si>
  <si>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</si>
  <si>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</si>
  <si>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</si>
  <si>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</si>
  <si>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</si>
  <si>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</si>
  <si>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</si>
  <si>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</si>
  <si>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</si>
  <si>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</si>
  <si>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</si>
  <si>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</si>
  <si>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</si>
  <si>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</si>
  <si>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</si>
  <si>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</si>
  <si>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</si>
  <si>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</si>
  <si>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</si>
  <si>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</si>
  <si>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</si>
  <si>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</si>
  <si>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</si>
  <si>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</si>
  <si>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</si>
  <si>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</si>
  <si>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</si>
  <si>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</si>
  <si>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</si>
  <si>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</si>
  <si>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</si>
  <si>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</si>
  <si>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</si>
  <si>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</si>
  <si>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</si>
  <si>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</si>
  <si>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</si>
  <si>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</si>
  <si>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</si>
  <si>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</si>
  <si>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</si>
  <si>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</si>
  <si>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</si>
  <si>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</si>
  <si>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</si>
  <si>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</si>
  <si>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</si>
  <si>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</si>
  <si>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</si>
  <si>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</si>
  <si>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</si>
  <si>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</si>
  <si>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</si>
  <si>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</si>
  <si>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</si>
  <si>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</si>
  <si>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</si>
  <si>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</si>
  <si>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</si>
  <si>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</si>
  <si>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</si>
  <si>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</si>
  <si>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</si>
  <si>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</si>
  <si>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</si>
  <si>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</si>
  <si>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</si>
  <si>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</si>
  <si>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</si>
  <si>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</si>
  <si>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</si>
  <si>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</si>
  <si>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</si>
  <si>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</si>
  <si>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</si>
  <si>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</si>
  <si>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</si>
  <si>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</si>
  <si>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</si>
  <si>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</si>
  <si>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</si>
  <si>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</si>
  <si>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</si>
  <si>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</si>
  <si>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</si>
  <si>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</si>
  <si>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</si>
  <si>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</si>
  <si>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</si>
  <si>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</si>
  <si>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</si>
  <si>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</si>
  <si>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</si>
  <si>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</si>
  <si>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</si>
  <si>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</si>
  <si>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</si>
  <si>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</si>
  <si>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</si>
  <si>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</si>
  <si>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</si>
  <si>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</si>
  <si>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</si>
  <si>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</si>
  <si>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</si>
  <si>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</si>
  <si>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</si>
  <si>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</si>
  <si>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</si>
  <si>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</si>
  <si>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</si>
  <si>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</si>
  <si>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</si>
  <si>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</si>
  <si>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</si>
  <si>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</si>
  <si>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</si>
  <si>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</si>
  <si>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</si>
  <si>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</si>
  <si>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</si>
  <si>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</si>
  <si>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</si>
  <si>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</si>
  <si>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</si>
  <si>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</si>
  <si>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</si>
  <si>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</si>
  <si>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</si>
  <si>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</si>
  <si>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</si>
  <si>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</si>
  <si>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</si>
  <si>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</si>
  <si>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</si>
  <si>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</si>
  <si>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</si>
  <si>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</si>
  <si>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</si>
  <si>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</si>
  <si>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</si>
  <si>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</si>
  <si>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</si>
  <si>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</si>
  <si>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</si>
  <si>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</si>
  <si>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</si>
  <si>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</si>
  <si>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</si>
  <si>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</si>
  <si>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</si>
  <si>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</si>
  <si>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</si>
  <si>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</si>
  <si>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</si>
  <si>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</si>
  <si>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</si>
  <si>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</si>
  <si>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</si>
  <si>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</si>
  <si>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</si>
  <si>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</si>
  <si>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</si>
  <si>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</si>
  <si>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</si>
  <si>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</si>
  <si>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</si>
  <si>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</si>
  <si>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</si>
  <si>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</si>
  <si>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</si>
  <si>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</si>
  <si>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</si>
  <si>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</si>
  <si>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</si>
  <si>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</si>
  <si>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</si>
  <si>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</si>
  <si>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</si>
  <si>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</si>
  <si>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</si>
  <si>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</si>
  <si>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</si>
  <si>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</si>
  <si>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</si>
  <si>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</si>
  <si>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</si>
  <si>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</si>
  <si>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</si>
  <si>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</si>
  <si>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</si>
  <si>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</si>
  <si>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</si>
  <si>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</si>
  <si>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</si>
  <si>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</si>
  <si>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</si>
  <si>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</si>
  <si>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</si>
  <si>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</si>
  <si>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</si>
  <si>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</si>
  <si>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</si>
  <si>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</si>
  <si>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</si>
  <si>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</si>
  <si>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</si>
  <si>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</si>
  <si>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</si>
  <si>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</si>
  <si>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</si>
  <si>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</si>
  <si>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</si>
  <si>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</si>
  <si>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</si>
  <si>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</si>
  <si>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</si>
  <si>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</si>
  <si>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</si>
  <si>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</si>
  <si>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</si>
  <si>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</si>
  <si>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</si>
  <si>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</si>
  <si>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</si>
  <si>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</si>
  <si>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</si>
  <si>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</si>
  <si>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</si>
  <si>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</si>
  <si>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</si>
  <si>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</si>
  <si>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</si>
  <si>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</si>
  <si>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</si>
  <si>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</si>
  <si>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</si>
  <si>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</si>
  <si>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</si>
  <si>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</si>
  <si>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</si>
  <si>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</si>
  <si>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</si>
  <si>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</si>
  <si>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</si>
  <si>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</si>
  <si>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</si>
  <si>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</si>
  <si>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</si>
  <si>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</si>
  <si>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</si>
  <si>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</si>
  <si>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</si>
  <si>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</si>
  <si>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</si>
  <si>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</si>
  <si>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</si>
  <si>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</si>
  <si>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</si>
  <si>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</si>
  <si>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</si>
  <si>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</si>
  <si>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</si>
  <si>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</si>
  <si>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</si>
  <si>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</si>
  <si>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</si>
  <si>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</si>
  <si>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</si>
  <si>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</si>
  <si>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</si>
  <si>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</si>
  <si>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</si>
  <si>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</si>
  <si>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</si>
  <si>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</si>
  <si>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</si>
  <si>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</si>
  <si>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</si>
  <si>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</si>
  <si>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</si>
  <si>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</si>
  <si>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</si>
  <si>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</si>
  <si>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</si>
  <si>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</si>
  <si>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</si>
  <si>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</si>
  <si>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</si>
  <si>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</si>
  <si>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</si>
  <si>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</si>
  <si>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</si>
  <si>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</si>
  <si>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</si>
  <si>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</si>
  <si>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</si>
  <si>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</si>
  <si>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</si>
  <si>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</si>
  <si>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</si>
  <si>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</si>
  <si>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</si>
  <si>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</si>
  <si>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</si>
  <si>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</si>
  <si>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</si>
  <si>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</si>
  <si>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</si>
  <si>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</si>
  <si>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</si>
  <si>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</si>
  <si>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</si>
  <si>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</si>
  <si>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</si>
  <si>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</si>
  <si>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</si>
  <si>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</si>
  <si>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</si>
  <si>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</si>
  <si>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</si>
  <si>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</si>
  <si>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</si>
  <si>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</si>
  <si>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</si>
  <si>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</si>
  <si>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</si>
  <si>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</si>
  <si>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</si>
  <si>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</si>
  <si>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</si>
  <si>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</si>
  <si>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</si>
  <si>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</si>
  <si>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</si>
  <si>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</si>
  <si>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</si>
  <si>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</si>
  <si>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</si>
  <si>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</si>
  <si>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</si>
  <si>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</si>
  <si>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</si>
  <si>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</si>
  <si>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</si>
  <si>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</si>
  <si>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</si>
  <si>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</si>
  <si>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</si>
  <si>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</si>
  <si>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</si>
  <si>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</si>
  <si>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</si>
  <si>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</si>
  <si>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</si>
  <si>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</si>
  <si>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</si>
  <si>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</si>
  <si>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</si>
  <si>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</si>
  <si>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</si>
  <si>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</si>
  <si>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</si>
  <si>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</si>
  <si>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</si>
  <si>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</si>
  <si>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</si>
  <si>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</si>
  <si>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</si>
  <si>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</si>
  <si>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</si>
  <si>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</si>
  <si>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</si>
  <si>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</si>
  <si>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</si>
  <si>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</si>
  <si>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</si>
  <si>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</si>
  <si>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</si>
  <si>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</si>
  <si>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</si>
  <si>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</si>
  <si>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</si>
  <si>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</si>
  <si>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</si>
  <si>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</si>
  <si>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</si>
  <si>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</si>
  <si>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</si>
  <si>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</si>
  <si>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</si>
  <si>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</si>
  <si>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</si>
  <si>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</si>
  <si>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</si>
  <si>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</si>
  <si>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</si>
  <si>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</si>
  <si>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</si>
  <si>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</si>
  <si>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</si>
  <si>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</si>
  <si>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</si>
  <si>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</si>
  <si>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</si>
  <si>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</si>
  <si>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</si>
  <si>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</si>
  <si>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</si>
  <si>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</si>
  <si>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</si>
  <si>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</si>
  <si>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</si>
  <si>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</si>
  <si>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</si>
  <si>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</si>
  <si>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</si>
  <si>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</si>
  <si>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</si>
  <si>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</si>
  <si>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</si>
  <si>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</si>
  <si>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</si>
  <si>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</si>
  <si>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</si>
  <si>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</si>
  <si>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</si>
  <si>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</si>
  <si>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</si>
  <si>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</si>
  <si>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</si>
  <si>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</si>
  <si>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</si>
  <si>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</si>
  <si>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</si>
  <si>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</si>
  <si>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</si>
  <si>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</si>
  <si>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</si>
  <si>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</si>
  <si>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</si>
  <si>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</si>
  <si>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</si>
  <si>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</si>
  <si>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</si>
  <si>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</si>
  <si>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</si>
  <si>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</si>
  <si>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</si>
  <si>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</si>
  <si>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</si>
  <si>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</si>
  <si>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</si>
  <si>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</si>
  <si>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</si>
  <si>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</si>
  <si>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</si>
  <si>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</si>
  <si>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</si>
  <si>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</si>
  <si>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</si>
  <si>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</si>
  <si>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</si>
  <si>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</si>
  <si>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</si>
  <si>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</si>
  <si>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</si>
  <si>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</si>
  <si>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</si>
  <si>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</si>
  <si>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</si>
  <si>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</si>
  <si>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</si>
  <si>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</si>
  <si>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</si>
  <si>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</si>
  <si>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</si>
  <si>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</si>
  <si>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</si>
  <si>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</si>
  <si>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</si>
  <si>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</si>
  <si>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</si>
  <si>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</si>
  <si>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</si>
  <si>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</si>
  <si>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</si>
  <si>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</si>
  <si>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</si>
  <si>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</si>
  <si>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</si>
  <si>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</si>
  <si>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</si>
  <si>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</si>
  <si>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</si>
  <si>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</si>
  <si>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</si>
  <si>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</si>
  <si>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</si>
  <si>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</si>
  <si>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</si>
  <si>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</si>
  <si>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</si>
  <si>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</si>
  <si>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</si>
  <si>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</si>
  <si>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</si>
  <si>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</si>
  <si>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</si>
  <si>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</si>
  <si>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</si>
  <si>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</si>
  <si>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</si>
  <si>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</si>
  <si>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</si>
  <si>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</si>
  <si>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</si>
  <si>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</si>
  <si>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</si>
  <si>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</si>
  <si>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</si>
  <si>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</si>
  <si>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</si>
  <si>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</si>
  <si>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</si>
  <si>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</si>
  <si>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</si>
  <si>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</si>
  <si>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</si>
  <si>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</si>
  <si>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</si>
  <si>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</si>
  <si>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</si>
  <si>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</si>
  <si>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</si>
  <si>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</si>
  <si>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</si>
  <si>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</si>
  <si>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</si>
  <si>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</si>
  <si>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</si>
  <si>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</si>
  <si>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</si>
  <si>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</si>
  <si>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</si>
  <si>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</si>
  <si>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</si>
  <si>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</si>
  <si>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</si>
  <si>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</si>
  <si>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</si>
  <si>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</si>
  <si>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</si>
  <si>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</si>
  <si>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</si>
  <si>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</si>
  <si>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</si>
  <si>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</si>
  <si>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</si>
  <si>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</si>
  <si>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</si>
  <si>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</si>
  <si>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</si>
  <si>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</si>
  <si>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</si>
  <si>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</si>
  <si>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</si>
  <si>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</si>
  <si>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</si>
  <si>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</si>
  <si>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</si>
  <si>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</si>
  <si>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</si>
  <si>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</si>
  <si>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</si>
  <si>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</si>
  <si>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</si>
  <si>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</si>
  <si>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</si>
  <si>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</si>
  <si>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</si>
  <si>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</si>
  <si>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</si>
  <si>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</si>
  <si>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</si>
  <si>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</si>
  <si>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</si>
  <si>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</si>
  <si>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</si>
  <si>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</si>
  <si>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</si>
  <si>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</si>
  <si>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</si>
  <si>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</si>
  <si>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</si>
  <si>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</si>
  <si>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</si>
  <si>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</si>
  <si>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</si>
  <si>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</si>
  <si>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</si>
  <si>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</si>
  <si>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</si>
  <si>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</si>
  <si>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</si>
  <si>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</si>
  <si>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</si>
  <si>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</si>
  <si>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</si>
  <si>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</si>
  <si>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</si>
  <si>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</si>
  <si>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</si>
  <si>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</si>
  <si>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</si>
  <si>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</si>
  <si>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</si>
  <si>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</si>
  <si>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</si>
  <si>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</si>
  <si>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</si>
  <si>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</si>
  <si>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</si>
  <si>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</si>
  <si>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</si>
  <si>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</si>
  <si>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</si>
  <si>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</si>
  <si>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</si>
  <si>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</si>
  <si>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</si>
  <si>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</si>
  <si>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</si>
  <si>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</si>
  <si>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</si>
  <si>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</si>
  <si>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</si>
  <si>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</si>
  <si>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</si>
  <si>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</si>
  <si>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</si>
  <si>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</si>
  <si>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</si>
  <si>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</si>
  <si>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</si>
  <si>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</si>
  <si>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</si>
  <si>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</si>
  <si>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</si>
  <si>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</si>
  <si>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</si>
  <si>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</si>
  <si>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</si>
  <si>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</si>
  <si>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</si>
  <si>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</si>
  <si>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</si>
  <si>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</si>
  <si>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</si>
  <si>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</si>
  <si>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</si>
  <si>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</si>
  <si>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</si>
  <si>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</si>
  <si>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</si>
  <si>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</si>
  <si>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</si>
  <si>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</si>
  <si>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</si>
  <si>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</si>
  <si>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</si>
  <si>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</si>
  <si>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</si>
  <si>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</si>
  <si>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</si>
  <si>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</si>
  <si>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</si>
  <si>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</si>
  <si>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</si>
  <si>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</si>
  <si>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</si>
  <si>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</si>
  <si>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</si>
  <si>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</si>
  <si>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</si>
  <si>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</si>
  <si>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</si>
  <si>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</si>
  <si>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</si>
  <si>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</si>
  <si>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</si>
  <si>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</si>
  <si>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</si>
  <si>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</si>
  <si>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</si>
  <si>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</si>
  <si>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</si>
  <si>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</si>
  <si>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</si>
  <si>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</si>
  <si>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</si>
  <si>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</si>
  <si>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</si>
  <si>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</si>
  <si>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</si>
  <si>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</si>
  <si>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</si>
  <si>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</si>
  <si>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</si>
  <si>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</si>
  <si>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</si>
  <si>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</si>
  <si>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</si>
  <si>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</si>
  <si>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</si>
  <si>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</si>
  <si>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</si>
  <si>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</si>
  <si>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</si>
  <si>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</si>
  <si>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</si>
  <si>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</si>
  <si>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</si>
  <si>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</si>
  <si>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</si>
  <si>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</si>
  <si>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</si>
  <si>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</si>
  <si>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</si>
  <si>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</si>
  <si>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</si>
  <si>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</si>
  <si>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</si>
  <si>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</si>
  <si>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</si>
  <si>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</si>
  <si>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</si>
  <si>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</si>
  <si>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</si>
  <si>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</si>
  <si>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</si>
  <si>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</si>
  <si>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</si>
  <si>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</si>
  <si>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</si>
  <si>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</si>
  <si>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</si>
  <si>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</si>
  <si>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</si>
  <si>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</si>
  <si>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</si>
  <si>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</si>
  <si>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</si>
  <si>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</si>
  <si>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</si>
  <si>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</si>
  <si>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</si>
  <si>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</si>
  <si>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</si>
  <si>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</si>
  <si>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</si>
  <si>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</si>
  <si>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</si>
  <si>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</si>
  <si>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</si>
  <si>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</si>
  <si>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</si>
  <si>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</si>
  <si>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</si>
  <si>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</si>
  <si>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</si>
  <si>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</si>
  <si>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</si>
  <si>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</si>
  <si>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</si>
  <si>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</si>
  <si>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</si>
  <si>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</si>
  <si>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</si>
  <si>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</si>
  <si>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</si>
  <si>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</si>
  <si>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</si>
  <si>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</si>
  <si>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</si>
  <si>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</si>
  <si>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</si>
  <si>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</si>
  <si>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</si>
  <si>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</si>
  <si>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</si>
  <si>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</si>
  <si>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</si>
  <si>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</si>
  <si>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</si>
  <si>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</si>
  <si>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</si>
  <si>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</si>
  <si>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</si>
  <si>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</si>
  <si>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</si>
  <si>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</si>
  <si>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</si>
  <si>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</si>
  <si>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</si>
  <si>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</si>
  <si>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</si>
  <si>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</si>
  <si>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</si>
  <si>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</si>
  <si>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</si>
  <si>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</si>
  <si>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</si>
  <si>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</si>
  <si>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</si>
  <si>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</si>
  <si>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</si>
  <si>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</si>
  <si>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</si>
  <si>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</si>
  <si>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</si>
  <si>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</si>
  <si>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</si>
  <si>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</si>
  <si>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</si>
  <si>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</si>
  <si>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</si>
  <si>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</si>
  <si>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</si>
  <si>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</si>
  <si>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</si>
  <si>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</si>
  <si>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</si>
  <si>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</si>
  <si>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</si>
  <si>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</si>
  <si>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</si>
  <si>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</si>
  <si>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</si>
  <si>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</si>
  <si>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</si>
  <si>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</si>
  <si>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</si>
  <si>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</si>
  <si>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</si>
  <si>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</si>
  <si>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</si>
  <si>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</si>
  <si>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</si>
  <si>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</si>
  <si>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</si>
  <si>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</si>
  <si>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</si>
  <si>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</si>
  <si>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</si>
  <si>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</si>
  <si>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</si>
  <si>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</si>
  <si>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</si>
  <si>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</si>
  <si>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</si>
  <si>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</si>
  <si>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</si>
  <si>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</si>
  <si>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</si>
  <si>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</si>
  <si>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</si>
  <si>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</si>
  <si>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</si>
  <si>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</si>
  <si>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</si>
  <si>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</si>
  <si>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</si>
  <si>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</si>
  <si>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</si>
  <si>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</si>
  <si>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</si>
  <si>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</si>
  <si>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</si>
  <si>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</si>
  <si>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</si>
  <si>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</si>
  <si>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</si>
  <si>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</si>
  <si>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</si>
  <si>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</si>
  <si>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</si>
  <si>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</si>
  <si>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</si>
  <si>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</si>
  <si>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</si>
  <si>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</si>
  <si>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</si>
  <si>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</si>
  <si>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</si>
  <si>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</si>
  <si>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</si>
  <si>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</si>
  <si>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</si>
  <si>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</si>
  <si>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</si>
  <si>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</si>
  <si>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</si>
  <si>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</si>
  <si>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</si>
  <si>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</si>
  <si>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</si>
  <si>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</si>
  <si>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</si>
  <si>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</si>
  <si>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</si>
  <si>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</si>
  <si>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</si>
  <si>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</si>
  <si>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</si>
  <si>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</si>
  <si>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</si>
  <si>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</si>
  <si>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</si>
  <si>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</si>
  <si>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</si>
  <si>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</si>
  <si>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</si>
  <si>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</si>
  <si>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</si>
  <si>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</si>
  <si>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</si>
  <si>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</si>
  <si>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</si>
  <si>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</si>
  <si>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</si>
  <si>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</si>
  <si>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</si>
  <si>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</si>
  <si>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</si>
  <si>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</si>
  <si>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</si>
  <si>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</si>
  <si>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</si>
  <si>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</si>
  <si>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</si>
  <si>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</si>
  <si>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</si>
  <si>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</si>
  <si>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</si>
  <si>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</si>
  <si>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</si>
  <si>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</si>
  <si>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</si>
  <si>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</si>
  <si>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</si>
  <si>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</si>
  <si>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</si>
  <si>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</si>
  <si>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</si>
  <si>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</si>
  <si>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</si>
  <si>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</si>
  <si>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</si>
  <si>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</si>
  <si>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</si>
  <si>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</si>
  <si>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</si>
  <si>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</si>
  <si>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</si>
  <si>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</si>
  <si>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</si>
  <si>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</si>
  <si>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</si>
  <si>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</si>
  <si>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</si>
  <si>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</si>
  <si>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</si>
  <si>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</si>
  <si>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</si>
  <si>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</si>
  <si>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</si>
  <si>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</si>
  <si>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</si>
  <si>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</si>
  <si>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</si>
  <si>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</si>
  <si>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</si>
  <si>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</si>
  <si>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</si>
  <si>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</si>
  <si>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</si>
  <si>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</si>
  <si>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</si>
  <si>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</si>
  <si>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</si>
  <si>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</si>
  <si>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</si>
  <si>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</si>
  <si>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</si>
  <si>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</si>
  <si>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</si>
  <si>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</si>
  <si>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</si>
  <si>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</si>
  <si>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</si>
  <si>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</si>
  <si>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</si>
  <si>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</si>
  <si>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</si>
  <si>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</si>
  <si>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</si>
  <si>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</si>
  <si>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</si>
  <si>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</si>
  <si>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</si>
  <si>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</si>
  <si>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</si>
  <si>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</si>
  <si>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</si>
  <si>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</si>
  <si>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</si>
  <si>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</si>
  <si>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</si>
  <si>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</si>
  <si>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</si>
  <si>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</si>
  <si>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</si>
  <si>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</si>
  <si>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</si>
  <si>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</si>
  <si>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</si>
  <si>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</si>
  <si>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</si>
  <si>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</si>
  <si>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</si>
  <si>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</si>
  <si>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</si>
  <si>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</si>
  <si>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</si>
  <si>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</si>
  <si>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</si>
  <si>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</si>
  <si>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</si>
  <si>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</si>
  <si>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</si>
  <si>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</si>
  <si>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</si>
  <si>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</si>
  <si>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</si>
  <si>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</si>
  <si>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</si>
  <si>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</si>
  <si>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</si>
  <si>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</si>
  <si>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</si>
  <si>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</si>
  <si>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</si>
  <si>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</si>
  <si>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</si>
  <si>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</si>
  <si>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</si>
  <si>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</si>
  <si>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</si>
  <si>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</si>
  <si>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</si>
  <si>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</si>
  <si>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</si>
  <si>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</si>
  <si>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</si>
  <si>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</si>
  <si>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</si>
  <si>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</si>
  <si>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</si>
  <si>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</si>
  <si>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</si>
  <si>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</si>
  <si>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</si>
  <si>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</si>
  <si>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</si>
  <si>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</si>
  <si>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</si>
  <si>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</si>
  <si>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</si>
  <si>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</si>
  <si>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</si>
  <si>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</si>
  <si>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</si>
  <si>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</si>
  <si>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</si>
  <si>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</si>
  <si>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</si>
  <si>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</si>
  <si>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</si>
  <si>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</si>
  <si>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</si>
  <si>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</si>
  <si>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</si>
  <si>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</si>
  <si>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</si>
  <si>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</si>
  <si>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</si>
  <si>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</si>
  <si>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</si>
  <si>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</si>
  <si>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</si>
  <si>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</si>
  <si>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</si>
  <si>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</si>
  <si>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</si>
  <si>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</si>
  <si>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</si>
  <si>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</si>
  <si>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</si>
  <si>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</si>
  <si>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</si>
  <si>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</si>
  <si>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</si>
  <si>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</si>
  <si>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</si>
  <si>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</si>
  <si>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</si>
  <si>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</si>
  <si>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</si>
  <si>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</si>
  <si>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</si>
  <si>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</si>
  <si>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</si>
  <si>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</si>
  <si>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</si>
  <si>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</si>
  <si>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</si>
  <si>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</si>
  <si>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</si>
  <si>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</si>
  <si>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</si>
  <si>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</si>
  <si>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</si>
  <si>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</si>
  <si>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</si>
  <si>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</si>
  <si>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</si>
  <si>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</si>
  <si>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</si>
  <si>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</si>
  <si>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</si>
  <si>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</si>
  <si>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</si>
  <si>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</si>
  <si>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</si>
  <si>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</si>
  <si>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</si>
  <si>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</si>
  <si>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</si>
  <si>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</si>
  <si>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</si>
  <si>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</si>
  <si>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</si>
  <si>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</si>
  <si>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</si>
  <si>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</si>
  <si>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</si>
  <si>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</si>
  <si>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</si>
  <si>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</si>
  <si>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</si>
  <si>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</si>
  <si>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</si>
  <si>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</si>
  <si>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</si>
  <si>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</si>
  <si>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</si>
  <si>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</si>
  <si>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</si>
  <si>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</si>
  <si>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</si>
  <si>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</si>
  <si>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</si>
  <si>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</si>
  <si>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</si>
  <si>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</si>
  <si>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</si>
  <si>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</si>
  <si>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</si>
  <si>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</si>
  <si>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</si>
  <si>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</si>
  <si>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</si>
  <si>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</si>
  <si>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</si>
  <si>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</si>
  <si>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</si>
  <si>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</si>
  <si>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</si>
  <si>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</si>
  <si>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</si>
  <si>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</si>
  <si>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</si>
  <si>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</si>
  <si>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</si>
  <si>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</si>
  <si>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</si>
  <si>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</si>
  <si>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</si>
  <si>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</si>
  <si>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</si>
  <si>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</si>
  <si>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</si>
  <si>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</si>
  <si>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</si>
  <si>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</si>
  <si>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</si>
  <si>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</si>
  <si>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</si>
  <si>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</si>
  <si>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</si>
  <si>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</si>
  <si>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</si>
  <si>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</si>
  <si>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</si>
  <si>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</si>
  <si>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</si>
  <si>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</si>
  <si>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</si>
  <si>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</si>
  <si>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</si>
  <si>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</si>
  <si>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</si>
  <si>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</si>
  <si>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</si>
  <si>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</si>
  <si>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</si>
  <si>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</si>
  <si>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</si>
  <si>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</si>
  <si>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</si>
  <si>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</si>
  <si>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</si>
  <si>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</si>
  <si>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</si>
  <si>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</si>
  <si>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</si>
  <si>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</si>
  <si>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</si>
  <si>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</si>
  <si>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</si>
  <si>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</si>
  <si>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</si>
  <si>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</si>
  <si>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</si>
  <si>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</si>
  <si>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</si>
  <si>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</si>
  <si>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</si>
  <si>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</si>
  <si>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</si>
  <si>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</si>
  <si>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</si>
  <si>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</si>
  <si>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</si>
  <si>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</si>
  <si>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</si>
  <si>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</si>
  <si>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</si>
  <si>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</si>
  <si>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</si>
  <si>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</si>
  <si>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</si>
  <si>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</si>
  <si>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</si>
  <si>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</si>
  <si>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</si>
  <si>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</si>
  <si>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</si>
  <si>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</si>
  <si>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</si>
  <si>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</si>
  <si>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</si>
  <si>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</si>
  <si>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</si>
  <si>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</si>
  <si>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</si>
  <si>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</si>
  <si>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</si>
  <si>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</si>
  <si>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</si>
  <si>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</si>
  <si>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</si>
  <si>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</si>
  <si>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</si>
  <si>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</si>
  <si>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</si>
  <si>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</si>
  <si>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</si>
  <si>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</si>
  <si>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</si>
  <si>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</si>
  <si>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</si>
  <si>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</si>
  <si>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</si>
  <si>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</si>
  <si>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</si>
  <si>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</si>
  <si>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</si>
  <si>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</si>
  <si>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</si>
  <si>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</si>
  <si>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</si>
  <si>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</si>
  <si>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</si>
  <si>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</si>
  <si>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</si>
  <si>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</si>
  <si>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</si>
  <si>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</si>
  <si>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</si>
  <si>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</si>
  <si>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</si>
  <si>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</si>
  <si>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</si>
  <si>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</si>
  <si>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</si>
  <si>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</si>
  <si>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</si>
  <si>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</si>
  <si>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</si>
  <si>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</si>
  <si>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</si>
  <si>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</si>
  <si>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</si>
  <si>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</si>
  <si>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</si>
  <si>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</si>
  <si>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</si>
  <si>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</si>
  <si>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</si>
  <si>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</si>
  <si>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</si>
  <si>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</si>
  <si>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</si>
  <si>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</si>
  <si>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</si>
  <si>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</si>
  <si>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</si>
  <si>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</si>
  <si>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</si>
  <si>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</si>
  <si>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</si>
  <si>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</si>
  <si>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</si>
  <si>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</si>
  <si>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</si>
  <si>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</si>
  <si>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</si>
  <si>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</si>
  <si>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</si>
  <si>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</si>
  <si>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</si>
  <si>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</si>
  <si>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</si>
  <si>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</si>
  <si>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</si>
  <si>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</si>
  <si>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</si>
  <si>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</si>
  <si>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</si>
  <si>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</si>
  <si>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</si>
  <si>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</si>
  <si>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</si>
  <si>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</si>
  <si>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</si>
  <si>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</si>
  <si>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</si>
  <si>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</si>
  <si>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</si>
  <si>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</si>
  <si>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</si>
  <si>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</si>
  <si>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</si>
  <si>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</si>
  <si>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</si>
  <si>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</si>
  <si>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</si>
  <si>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</si>
  <si>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</si>
  <si>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</si>
  <si>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</si>
  <si>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</si>
  <si>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</si>
  <si>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</si>
  <si>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</si>
  <si>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</si>
  <si>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</si>
  <si>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</si>
  <si>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</si>
  <si>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</si>
  <si>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</si>
  <si>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</si>
  <si>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</si>
  <si>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</si>
  <si>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</si>
  <si>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</si>
  <si>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</si>
  <si>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</si>
  <si>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</si>
  <si>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</si>
  <si>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</si>
  <si>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</si>
  <si>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</si>
  <si>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</si>
  <si>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</si>
  <si>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</si>
  <si>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</si>
  <si>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</si>
  <si>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</si>
  <si>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</si>
  <si>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</si>
  <si>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</si>
  <si>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</si>
  <si>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</si>
  <si>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</si>
  <si>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</si>
  <si>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</si>
  <si>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</si>
  <si>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</si>
  <si>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</si>
  <si>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</si>
  <si>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</si>
  <si>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</si>
  <si>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</si>
  <si>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</si>
  <si>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</si>
  <si>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</si>
  <si>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</si>
  <si>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</si>
  <si>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</si>
  <si>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</si>
  <si>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</si>
  <si>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</si>
  <si>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</si>
  <si>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</si>
  <si>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</si>
  <si>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</si>
  <si>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</si>
  <si>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</si>
  <si>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</si>
  <si>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</si>
  <si>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</si>
  <si>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</si>
  <si>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</si>
  <si>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</si>
  <si>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</si>
  <si>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</si>
  <si>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</si>
  <si>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</si>
  <si>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</si>
  <si>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</si>
  <si>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</si>
  <si>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</si>
  <si>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</si>
  <si>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</si>
  <si>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</si>
  <si>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</si>
  <si>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</si>
  <si>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</si>
  <si>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</si>
  <si>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</si>
  <si>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</si>
  <si>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</si>
  <si>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</si>
  <si>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</si>
  <si>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</si>
  <si>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</si>
  <si>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</si>
  <si>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</si>
  <si>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</si>
  <si>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</si>
  <si>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</si>
  <si>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</si>
  <si>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</si>
  <si>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</si>
  <si>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</si>
  <si>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</si>
  <si>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</si>
  <si>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</si>
  <si>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</si>
  <si>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</si>
  <si>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</si>
  <si>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</si>
  <si>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</si>
  <si>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</si>
  <si>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</si>
  <si>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</si>
  <si>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</si>
  <si>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</si>
  <si>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</si>
  <si>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</si>
  <si>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</si>
  <si>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</si>
  <si>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</si>
  <si>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</si>
  <si>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</si>
  <si>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</si>
  <si>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</si>
  <si>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</si>
  <si>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</si>
  <si>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</si>
  <si>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</si>
  <si>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</si>
  <si>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</si>
  <si>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</si>
  <si>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</si>
  <si>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</si>
  <si>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</si>
  <si>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</si>
  <si>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</si>
  <si>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</si>
  <si>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</si>
  <si>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</si>
  <si>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</si>
  <si>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</si>
  <si>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</si>
  <si>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</si>
  <si>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</si>
  <si>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</si>
  <si>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</si>
  <si>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</si>
  <si>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</si>
  <si>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</si>
  <si>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</si>
  <si>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</si>
  <si>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</si>
  <si>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</si>
  <si>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</si>
  <si>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</si>
  <si>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</si>
  <si>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</si>
  <si>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</si>
  <si>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</si>
  <si>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</si>
  <si>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</si>
  <si>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</si>
  <si>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</si>
  <si>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</si>
  <si>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</si>
  <si>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</si>
  <si>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</si>
  <si>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</si>
  <si>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</si>
  <si>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</si>
  <si>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</si>
  <si>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</si>
  <si>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</si>
  <si>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</si>
  <si>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</si>
  <si>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</si>
  <si>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</si>
  <si>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</si>
  <si>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</si>
  <si>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</si>
  <si>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</si>
  <si>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</si>
  <si>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</si>
  <si>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</si>
  <si>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</si>
  <si>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</si>
  <si>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</si>
  <si>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</si>
  <si>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</si>
  <si>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</si>
  <si>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</si>
  <si>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</si>
  <si>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</si>
  <si>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</si>
  <si>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</si>
  <si>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</si>
  <si>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</si>
  <si>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</si>
  <si>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</si>
  <si>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</si>
  <si>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</si>
  <si>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</si>
  <si>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</si>
  <si>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</si>
  <si>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</si>
  <si>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</si>
  <si>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</si>
  <si>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</si>
  <si>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</si>
  <si>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</si>
  <si>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</si>
  <si>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</si>
  <si>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</si>
  <si>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</si>
  <si>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</si>
  <si>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</si>
  <si>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</si>
  <si>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</si>
  <si>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</si>
  <si>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</si>
  <si>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</si>
  <si>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</si>
  <si>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</si>
  <si>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</si>
  <si>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</si>
  <si>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</si>
  <si>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</si>
  <si>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</si>
  <si>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</si>
  <si>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</si>
  <si>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</si>
  <si>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</si>
  <si>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</si>
  <si>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</si>
  <si>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</si>
  <si>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</si>
  <si>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</si>
  <si>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</si>
  <si>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</si>
  <si>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</si>
  <si>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</si>
  <si>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</si>
  <si>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</si>
  <si>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</si>
  <si>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</si>
  <si>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</si>
  <si>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</si>
  <si>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</si>
  <si>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</si>
  <si>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</si>
  <si>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</si>
  <si>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</si>
  <si>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</si>
  <si>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</si>
  <si>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</si>
  <si>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</si>
  <si>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</si>
  <si>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</si>
  <si>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</si>
  <si>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</si>
  <si>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</si>
  <si>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</si>
  <si>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</si>
  <si>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</si>
  <si>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</si>
  <si>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</si>
  <si>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</si>
  <si>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</si>
  <si>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</si>
  <si>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</si>
  <si>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</si>
  <si>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</si>
  <si>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</si>
  <si>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</si>
  <si>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</si>
  <si>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</si>
  <si>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</si>
  <si>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</si>
  <si>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</si>
  <si>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</si>
  <si>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</si>
  <si>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</si>
  <si>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</si>
  <si>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</si>
  <si>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</si>
  <si>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</si>
  <si>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</si>
  <si>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</si>
  <si>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</si>
  <si>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</si>
  <si>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</si>
  <si>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</si>
  <si>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</si>
  <si>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</si>
  <si>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</si>
  <si>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</si>
  <si>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</si>
  <si>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</si>
  <si>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</si>
  <si>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</si>
  <si>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</si>
  <si>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</si>
  <si>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</si>
  <si>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</si>
  <si>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</si>
  <si>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</si>
  <si>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</si>
  <si>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</si>
  <si>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</si>
  <si>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</si>
  <si>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</si>
  <si>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</si>
  <si>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</si>
  <si>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</si>
  <si>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</si>
  <si>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</si>
  <si>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</si>
  <si>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</si>
  <si>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</si>
  <si>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</si>
  <si>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</si>
  <si>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</si>
  <si>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</si>
  <si>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</si>
  <si>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</si>
  <si>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</si>
  <si>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</si>
  <si>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</si>
  <si>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</si>
  <si>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</si>
  <si>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</si>
  <si>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</si>
  <si>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</si>
  <si>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</si>
  <si>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</si>
  <si>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</si>
  <si>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</si>
  <si>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</si>
  <si>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</si>
  <si>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</si>
  <si>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</si>
  <si>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</si>
  <si>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</si>
  <si>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</si>
  <si>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</si>
  <si>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</si>
  <si>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</si>
  <si>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</si>
  <si>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</si>
  <si>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</si>
  <si>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</si>
  <si>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</si>
  <si>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</si>
  <si>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</si>
  <si>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</si>
  <si>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</si>
  <si>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</si>
  <si>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</si>
  <si>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</si>
  <si>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</si>
  <si>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</si>
  <si>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</si>
  <si>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</si>
  <si>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</si>
  <si>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</si>
  <si>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</si>
  <si>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</si>
  <si>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</si>
  <si>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</si>
  <si>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</si>
  <si>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</si>
  <si>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</si>
  <si>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</si>
  <si>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</si>
  <si>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</si>
  <si>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</si>
  <si>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</si>
  <si>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</si>
  <si>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</si>
  <si>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</si>
  <si>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</si>
  <si>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</si>
  <si>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</si>
  <si>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</si>
  <si>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</si>
  <si>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</si>
  <si>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</si>
  <si>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</si>
  <si>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</si>
  <si>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</si>
  <si>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</si>
  <si>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</si>
  <si>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</si>
  <si>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</si>
  <si>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</si>
  <si>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</si>
  <si>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</si>
  <si>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</si>
  <si>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</si>
  <si>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</si>
  <si>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</si>
  <si>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</si>
  <si>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</si>
  <si>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</si>
  <si>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</si>
  <si>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</si>
  <si>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</si>
  <si>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</si>
  <si>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</si>
  <si>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</si>
  <si>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</si>
  <si>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</si>
  <si>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</si>
  <si>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</si>
  <si>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</si>
  <si>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</si>
  <si>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</si>
  <si>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</si>
  <si>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</si>
  <si>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</si>
  <si>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</si>
  <si>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</si>
  <si>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</si>
  <si>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</si>
  <si>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</si>
  <si>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</si>
  <si>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</si>
  <si>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</si>
  <si>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</si>
  <si>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</si>
  <si>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</si>
  <si>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</si>
  <si>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</si>
  <si>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</si>
  <si>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</si>
  <si>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</si>
  <si>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</si>
  <si>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</si>
  <si>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</si>
  <si>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</si>
  <si>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</si>
  <si>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</si>
  <si>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</si>
  <si>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</si>
  <si>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</si>
  <si>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</si>
  <si>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</si>
  <si>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</si>
  <si>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</si>
  <si>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</si>
  <si>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</si>
  <si>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</si>
  <si>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</si>
  <si>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</si>
  <si>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</si>
  <si>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</si>
  <si>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</si>
  <si>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</si>
  <si>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</si>
  <si>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</si>
  <si>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</si>
  <si>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</si>
  <si>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</si>
  <si>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</si>
  <si>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</si>
  <si>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</si>
  <si>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</si>
  <si>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</si>
  <si>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</si>
  <si>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</si>
  <si>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</si>
  <si>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</si>
  <si>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</si>
  <si>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</si>
  <si>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</si>
  <si>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</si>
  <si>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</si>
  <si>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</si>
  <si>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</si>
  <si>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</si>
  <si>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</si>
  <si>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</si>
  <si>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</si>
  <si>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</si>
  <si>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</si>
  <si>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</si>
  <si>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</si>
  <si>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</si>
  <si>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</si>
  <si>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</si>
  <si>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</si>
  <si>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</si>
  <si>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</si>
  <si>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</si>
  <si>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</si>
  <si>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</si>
  <si>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</si>
  <si>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</si>
  <si>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</si>
  <si>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</si>
  <si>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</si>
  <si>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</si>
  <si>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</si>
  <si>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</si>
  <si>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</si>
  <si>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</si>
  <si>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</si>
  <si>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</si>
  <si>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</si>
  <si>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</si>
  <si>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</si>
  <si>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</si>
  <si>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</si>
  <si>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</si>
  <si>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</si>
  <si>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</si>
  <si>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</si>
  <si>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</si>
  <si>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</si>
  <si>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</si>
  <si>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</si>
  <si>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</si>
  <si>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</si>
  <si>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</si>
  <si>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</si>
  <si>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</si>
  <si>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</si>
  <si>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</si>
  <si>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</si>
  <si>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</si>
  <si>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</si>
  <si>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</si>
  <si>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</si>
  <si>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</si>
  <si>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</si>
  <si>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</si>
  <si>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</si>
  <si>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</si>
  <si>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</si>
  <si>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</si>
  <si>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</si>
  <si>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</si>
  <si>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</si>
  <si>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</si>
  <si>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</si>
  <si>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</si>
  <si>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</si>
  <si>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</si>
  <si>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</si>
  <si>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</si>
  <si>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</si>
  <si>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</si>
  <si>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</si>
  <si>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</si>
  <si>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</si>
  <si>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</si>
  <si>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</si>
  <si>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</si>
  <si>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</si>
  <si>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</si>
  <si>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</si>
  <si>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</si>
  <si>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</si>
  <si>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</si>
  <si>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</si>
  <si>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</si>
  <si>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</si>
  <si>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</si>
  <si>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</si>
  <si>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</si>
  <si>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</si>
  <si>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</si>
  <si>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</si>
  <si>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</si>
  <si>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</si>
  <si>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</si>
  <si>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</si>
  <si>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</si>
  <si>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</si>
  <si>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</si>
  <si>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</si>
  <si>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</si>
  <si>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</si>
  <si>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</si>
  <si>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</si>
  <si>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</si>
  <si>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</si>
  <si>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</si>
  <si>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</si>
  <si>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</si>
  <si>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</si>
  <si>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</si>
  <si>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</si>
  <si>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</si>
  <si>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</si>
  <si>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</si>
  <si>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</si>
  <si>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</si>
  <si>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</si>
  <si>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</si>
  <si>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</si>
  <si>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</si>
  <si>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</si>
  <si>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</si>
  <si>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</si>
  <si>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</si>
  <si>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</si>
  <si>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</si>
  <si>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</si>
  <si>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</si>
  <si>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</si>
  <si>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</si>
  <si>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</si>
  <si>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</si>
  <si>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</si>
  <si>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</si>
  <si>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</si>
  <si>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</si>
  <si>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</si>
  <si>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</si>
  <si>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</si>
  <si>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</si>
  <si>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</si>
  <si>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</si>
  <si>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</si>
  <si>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</si>
  <si>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</si>
  <si>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</si>
  <si>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</si>
  <si>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</si>
  <si>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</si>
  <si>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</si>
  <si>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</si>
  <si>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</si>
  <si>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</si>
  <si>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</si>
  <si>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</si>
  <si>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</si>
  <si>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</si>
  <si>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</si>
  <si>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</si>
  <si>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</si>
  <si>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</si>
  <si>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</si>
  <si>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</si>
  <si>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</si>
  <si>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</si>
  <si>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</si>
  <si>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</si>
  <si>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</si>
  <si>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</si>
  <si>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</si>
  <si>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</si>
  <si>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</si>
  <si>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</si>
  <si>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</si>
  <si>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</si>
  <si>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</si>
  <si>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</si>
  <si>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</si>
  <si>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</si>
  <si>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</si>
  <si>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</si>
  <si>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</si>
  <si>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</si>
  <si>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</si>
  <si>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</si>
  <si>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</si>
  <si>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</si>
  <si>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</si>
  <si>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</si>
  <si>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</si>
  <si>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</si>
  <si>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</si>
  <si>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</si>
  <si>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</si>
  <si>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</si>
  <si>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</si>
  <si>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</si>
  <si>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</si>
  <si>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</si>
  <si>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</si>
  <si>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</si>
  <si>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</si>
  <si>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</si>
  <si>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</si>
  <si>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</si>
  <si>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</si>
  <si>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</si>
  <si>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</si>
  <si>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</si>
  <si>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</si>
  <si>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</si>
  <si>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</si>
  <si>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</si>
  <si>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</si>
  <si>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</si>
  <si>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</si>
  <si>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</si>
  <si>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</si>
  <si>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</si>
  <si>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</si>
  <si>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</si>
  <si>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</si>
  <si>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</si>
  <si>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</si>
  <si>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</si>
  <si>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</si>
  <si>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</si>
  <si>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</si>
  <si>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</si>
  <si>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</si>
  <si>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</si>
  <si>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</si>
  <si>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</si>
  <si>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</si>
  <si>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</si>
  <si>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</si>
  <si>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</si>
  <si>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</si>
  <si>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</si>
  <si>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</si>
  <si>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</si>
  <si>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</si>
  <si>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</si>
  <si>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</si>
  <si>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</si>
  <si>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</si>
  <si>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</si>
  <si>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</si>
  <si>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</si>
  <si>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</si>
  <si>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</si>
  <si>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</si>
  <si>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</si>
  <si>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</si>
  <si>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</si>
  <si>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</si>
  <si>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</si>
  <si>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</si>
  <si>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</si>
  <si>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</si>
  <si>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</si>
  <si>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</si>
  <si>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</si>
  <si>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</si>
  <si>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</si>
  <si>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</si>
  <si>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</si>
  <si>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</si>
  <si>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</si>
  <si>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</si>
  <si>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</si>
  <si>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</si>
  <si>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</si>
  <si>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</si>
  <si>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</si>
  <si>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</si>
  <si>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</si>
  <si>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</si>
  <si>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</si>
  <si>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</si>
  <si>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</si>
  <si>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</si>
  <si>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</si>
  <si>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</si>
  <si>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</si>
  <si>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</si>
  <si>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</si>
  <si>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</si>
  <si>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</si>
  <si>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</si>
  <si>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</si>
  <si>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</si>
  <si>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</si>
  <si>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</si>
  <si>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</si>
  <si>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</si>
  <si>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</si>
  <si>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</si>
  <si>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</si>
  <si>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</si>
  <si>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</si>
  <si>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</si>
  <si>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</si>
  <si>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</si>
  <si>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</si>
  <si>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</si>
  <si>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</si>
  <si>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</si>
  <si>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</si>
  <si>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</si>
  <si>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</si>
  <si>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</si>
  <si>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</si>
  <si>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</si>
  <si>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</si>
  <si>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</si>
  <si>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</si>
  <si>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</si>
  <si>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</si>
  <si>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</si>
  <si>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</si>
  <si>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</si>
  <si>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</si>
  <si>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</si>
  <si>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</si>
  <si>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</si>
  <si>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</si>
  <si>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</si>
  <si>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</si>
  <si>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</si>
  <si>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</si>
  <si>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</si>
  <si>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</si>
  <si>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</si>
  <si>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</si>
  <si>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</si>
  <si>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</si>
  <si>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</si>
  <si>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</si>
  <si>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</si>
  <si>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</si>
  <si>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</si>
  <si>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</si>
  <si>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</si>
  <si>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</si>
  <si>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</si>
  <si>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</si>
  <si>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</si>
  <si>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</si>
  <si>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</si>
  <si>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</si>
  <si>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</si>
  <si>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</si>
  <si>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</si>
  <si>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</si>
  <si>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</si>
  <si>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</si>
  <si>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</si>
  <si>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</si>
  <si>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</si>
  <si>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</si>
  <si>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</si>
  <si>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</si>
  <si>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</si>
  <si>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</si>
  <si>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</si>
  <si>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</si>
  <si>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</si>
  <si>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</si>
  <si>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</si>
  <si>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</si>
  <si>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</si>
  <si>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</si>
  <si>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</si>
  <si>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</si>
  <si>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</si>
  <si>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</si>
  <si>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</si>
  <si>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</si>
  <si>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</si>
  <si>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</si>
  <si>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</si>
  <si>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</si>
  <si>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</si>
  <si>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</si>
  <si>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</si>
  <si>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</si>
  <si>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</si>
  <si>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</si>
  <si>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</si>
  <si>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</si>
  <si>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</si>
  <si>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</si>
  <si>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</si>
  <si>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</si>
  <si>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</si>
  <si>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</si>
  <si>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</si>
  <si>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</si>
  <si>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</si>
  <si>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</si>
  <si>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</si>
  <si>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</si>
  <si>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</si>
  <si>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</si>
  <si>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</si>
  <si>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</si>
  <si>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</si>
  <si>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</si>
  <si>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</si>
  <si>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</si>
  <si>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</si>
  <si>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</si>
  <si>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</si>
  <si>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</si>
  <si>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</si>
  <si>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</si>
  <si>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</si>
  <si>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</si>
  <si>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</si>
  <si>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</si>
  <si>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</si>
  <si>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</si>
  <si>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</si>
  <si>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</si>
  <si>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</si>
  <si>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</si>
  <si>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</si>
  <si>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</si>
  <si>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</si>
  <si>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</si>
  <si>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</si>
  <si>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</si>
  <si>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</si>
  <si>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</si>
  <si>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</si>
  <si>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</si>
  <si>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</si>
  <si>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</si>
  <si>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</si>
  <si>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</si>
  <si>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</si>
  <si>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</si>
  <si>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</si>
  <si>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</si>
  <si>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</si>
  <si>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</si>
  <si>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</si>
  <si>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</si>
  <si>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</si>
  <si>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</si>
  <si>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</si>
  <si>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</si>
  <si>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</si>
  <si>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</si>
  <si>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</si>
  <si>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</si>
  <si>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</si>
  <si>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</si>
  <si>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</si>
  <si>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</si>
  <si>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</si>
  <si>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</si>
  <si>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</si>
  <si>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</si>
  <si>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</si>
  <si>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</si>
  <si>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</si>
  <si>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</si>
  <si>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</si>
  <si>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</si>
  <si>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</si>
  <si>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</si>
  <si>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</si>
  <si>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</si>
  <si>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</si>
  <si>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</si>
  <si>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</si>
  <si>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</si>
  <si>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</si>
  <si>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</si>
  <si>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</si>
  <si>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</si>
  <si>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</si>
  <si>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</si>
  <si>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</si>
  <si>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</si>
  <si>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</si>
  <si>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</si>
  <si>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</si>
  <si>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</si>
  <si>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</si>
  <si>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</si>
  <si>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</si>
  <si>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</si>
  <si>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</si>
  <si>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</si>
  <si>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</si>
  <si>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</si>
  <si>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</si>
  <si>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</si>
  <si>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</si>
  <si>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</si>
  <si>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</si>
  <si>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</si>
  <si>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</si>
  <si>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</si>
  <si>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</si>
  <si>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</si>
  <si>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</si>
  <si>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</si>
  <si>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</si>
  <si>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</si>
  <si>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</si>
  <si>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</si>
  <si>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</si>
  <si>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</si>
  <si>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</si>
  <si>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</si>
  <si>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</si>
  <si>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</si>
  <si>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</si>
  <si>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</si>
  <si>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</si>
  <si>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</si>
  <si>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</si>
  <si>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</si>
  <si>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</si>
  <si>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</si>
  <si>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</si>
  <si>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</si>
  <si>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</si>
  <si>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</si>
  <si>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</si>
  <si>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</si>
  <si>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</si>
  <si>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</si>
  <si>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</si>
  <si>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</si>
  <si>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</si>
  <si>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</si>
  <si>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</si>
  <si>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</si>
  <si>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</si>
  <si>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</si>
  <si>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</si>
  <si>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</si>
  <si>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</si>
  <si>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</si>
  <si>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</si>
  <si>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</si>
  <si>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</si>
  <si>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</si>
  <si>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</si>
  <si>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</si>
  <si>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</si>
  <si>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</si>
  <si>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</si>
  <si>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</si>
  <si>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</si>
  <si>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</si>
  <si>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</si>
  <si>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</si>
  <si>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</si>
  <si>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</si>
  <si>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</si>
  <si>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</si>
  <si>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</si>
  <si>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</si>
  <si>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</si>
  <si>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</si>
  <si>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</si>
  <si>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</si>
  <si>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</si>
  <si>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</si>
  <si>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</si>
  <si>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</si>
  <si>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</si>
  <si>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</si>
  <si>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</si>
  <si>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</si>
  <si>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</si>
  <si>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</si>
  <si>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</si>
  <si>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</si>
  <si>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</si>
  <si>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</si>
  <si>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</si>
  <si>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</si>
  <si>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</si>
  <si>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</si>
  <si>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</si>
  <si>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</si>
  <si>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</si>
  <si>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</si>
  <si>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</si>
  <si>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</si>
  <si>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</si>
  <si>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</si>
  <si>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</si>
  <si>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</si>
  <si>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</si>
  <si>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</si>
  <si>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</si>
  <si>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</si>
  <si>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</si>
  <si>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</si>
  <si>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</si>
  <si>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</si>
  <si>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</si>
  <si>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</si>
  <si>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</si>
  <si>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</si>
  <si>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</si>
  <si>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</si>
  <si>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</si>
  <si>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</si>
  <si>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</si>
  <si>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</si>
  <si>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</si>
  <si>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</si>
  <si>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</si>
  <si>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</si>
  <si>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</si>
  <si>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</si>
  <si>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</si>
  <si>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</si>
  <si>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</si>
  <si>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</si>
  <si>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</si>
  <si>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</si>
  <si>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</si>
  <si>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</si>
  <si>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</si>
  <si>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</si>
  <si>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</si>
  <si>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</si>
  <si>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</si>
  <si>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</si>
  <si>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</si>
  <si>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</si>
  <si>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</si>
  <si>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</si>
  <si>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</si>
  <si>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</si>
  <si>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</si>
  <si>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</si>
  <si>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</si>
  <si>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</si>
  <si>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</si>
  <si>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</si>
  <si>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</si>
  <si>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</si>
  <si>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</si>
  <si>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</si>
  <si>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</si>
  <si>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</si>
  <si>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</si>
  <si>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</si>
  <si>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</si>
  <si>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</si>
  <si>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</si>
  <si>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</si>
  <si>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</si>
  <si>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</si>
  <si>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</si>
  <si>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</si>
  <si>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</si>
  <si>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</si>
  <si>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</si>
  <si>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</si>
  <si>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</si>
  <si>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</si>
  <si>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</si>
  <si>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</si>
  <si>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</si>
  <si>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</si>
  <si>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</si>
  <si>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</si>
  <si>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</si>
  <si>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</si>
  <si>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</si>
  <si>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</si>
  <si>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</si>
  <si>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</si>
  <si>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</si>
  <si>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</si>
  <si>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</si>
  <si>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</si>
  <si>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</si>
  <si>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</si>
  <si>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</si>
  <si>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</si>
  <si>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</si>
  <si>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</si>
  <si>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</si>
  <si>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</si>
  <si>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</si>
  <si>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</si>
  <si>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</si>
  <si>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</si>
  <si>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</si>
  <si>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</si>
  <si>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</si>
  <si>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</si>
  <si>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</si>
  <si>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</si>
  <si>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</si>
  <si>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</si>
  <si>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</si>
  <si>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</si>
  <si>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</si>
  <si>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</si>
  <si>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</si>
  <si>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</si>
  <si>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</si>
  <si>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</si>
  <si>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</si>
  <si>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</si>
  <si>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</si>
  <si>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</si>
  <si>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</si>
  <si>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</si>
  <si>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</si>
  <si>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</si>
  <si>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</si>
  <si>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</si>
  <si>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</si>
  <si>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</si>
  <si>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</si>
  <si>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</si>
  <si>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</si>
  <si>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</si>
  <si>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</si>
  <si>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</si>
  <si>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</si>
  <si>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</si>
  <si>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</si>
  <si>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</si>
  <si>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</si>
  <si>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</si>
  <si>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</si>
  <si>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</si>
  <si>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</si>
  <si>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</si>
  <si>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</si>
  <si>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</si>
  <si>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</si>
  <si>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</si>
  <si>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</si>
  <si>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</si>
  <si>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</si>
  <si>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</si>
  <si>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</si>
  <si>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</si>
  <si>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</si>
  <si>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</si>
  <si>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</si>
  <si>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</si>
  <si>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</si>
  <si>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</si>
  <si>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</si>
  <si>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</si>
  <si>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</si>
  <si>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</si>
  <si>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</si>
  <si>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</si>
  <si>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</si>
  <si>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</si>
  <si>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</si>
  <si>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</si>
  <si>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</si>
  <si>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</si>
  <si>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</si>
  <si>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</si>
  <si>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</si>
  <si>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</si>
  <si>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</si>
  <si>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</si>
  <si>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</si>
  <si>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</si>
  <si>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</si>
  <si>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</si>
  <si>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</si>
  <si>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</si>
  <si>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</si>
  <si>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</si>
  <si>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</si>
  <si>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</si>
  <si>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</si>
  <si>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</si>
  <si>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</si>
  <si>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</si>
  <si>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</si>
  <si>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</si>
  <si>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</si>
  <si>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</si>
  <si>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</si>
  <si>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</si>
  <si>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</si>
  <si>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</si>
  <si>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</si>
  <si>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</si>
  <si>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</si>
  <si>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</si>
  <si>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</si>
  <si>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</si>
  <si>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</si>
  <si>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</si>
  <si>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</si>
  <si>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</si>
  <si>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</si>
  <si>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</si>
  <si>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</si>
  <si>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</si>
  <si>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</si>
  <si>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</si>
  <si>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</si>
  <si>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</si>
  <si>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</si>
  <si>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</si>
  <si>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</si>
  <si>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</si>
  <si>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</si>
  <si>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</si>
  <si>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</si>
  <si>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</si>
  <si>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</si>
  <si>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</si>
  <si>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</si>
  <si>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</si>
  <si>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</si>
  <si>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</si>
  <si>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</si>
  <si>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</si>
  <si>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</si>
  <si>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</si>
  <si>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</si>
  <si>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</si>
  <si>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</si>
  <si>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</si>
  <si>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</si>
  <si>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</si>
  <si>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</si>
  <si>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</si>
  <si>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</si>
  <si>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</si>
  <si>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</si>
  <si>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</si>
  <si>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</si>
  <si>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</si>
  <si>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</si>
  <si>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</si>
  <si>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</si>
  <si>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</si>
  <si>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</si>
  <si>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</si>
  <si>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</si>
  <si>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</si>
  <si>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</si>
  <si>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</si>
  <si>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</si>
  <si>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</si>
  <si>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</si>
  <si>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</si>
  <si>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</si>
  <si>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</si>
  <si>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</si>
  <si>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</si>
  <si>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</si>
  <si>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</si>
  <si>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</si>
  <si>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</si>
  <si>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</si>
  <si>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</si>
  <si>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</si>
  <si>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</si>
  <si>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</si>
  <si>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</si>
  <si>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</si>
  <si>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</si>
  <si>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</si>
  <si>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</si>
  <si>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</si>
  <si>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</si>
  <si>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</si>
  <si>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</si>
  <si>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</si>
  <si>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</si>
  <si>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</si>
  <si>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</si>
  <si>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</si>
  <si>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</si>
  <si>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</si>
  <si>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</si>
  <si>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</si>
  <si>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</si>
  <si>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</si>
  <si>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</si>
  <si>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</si>
  <si>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</si>
  <si>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</si>
  <si>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</si>
  <si>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</si>
  <si>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</si>
  <si>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</si>
  <si>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</si>
  <si>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</si>
  <si>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</si>
  <si>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</si>
  <si>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</si>
  <si>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</si>
  <si>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</si>
  <si>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</si>
  <si>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</si>
  <si>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</si>
  <si>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</si>
  <si>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</si>
  <si>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</si>
  <si>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</si>
  <si>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</si>
  <si>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</si>
  <si>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</si>
  <si>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</si>
  <si>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</si>
  <si>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</si>
  <si>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</si>
  <si>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</si>
  <si>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</si>
  <si>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</si>
  <si>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</si>
  <si>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</si>
  <si>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</si>
  <si>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</si>
  <si>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</si>
  <si>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</si>
  <si>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</si>
  <si>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</si>
  <si>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</si>
  <si>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</si>
  <si>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</si>
  <si>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</si>
  <si>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</si>
  <si>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</si>
  <si>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</si>
  <si>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</si>
  <si>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</si>
  <si>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</si>
  <si>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</si>
  <si>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</si>
  <si>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</si>
  <si>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</si>
  <si>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</si>
  <si>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</si>
  <si>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</si>
  <si>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</si>
  <si>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</si>
  <si>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</si>
  <si>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</si>
  <si>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</si>
  <si>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</si>
  <si>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</si>
  <si>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</si>
  <si>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</si>
  <si>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</si>
  <si>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</si>
  <si>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</si>
  <si>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</si>
  <si>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</si>
  <si>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</si>
  <si>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</si>
  <si>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</si>
  <si>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</si>
  <si>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</si>
  <si>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</si>
  <si>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</si>
  <si>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</si>
  <si>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</si>
  <si>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</si>
  <si>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</si>
  <si>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</si>
  <si>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</si>
  <si>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</si>
  <si>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</si>
  <si>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</si>
  <si>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</si>
  <si>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</si>
  <si>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</si>
  <si>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</si>
  <si>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</si>
  <si>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</si>
  <si>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</si>
  <si>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</si>
  <si>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</si>
  <si>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</si>
  <si>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</si>
  <si>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</si>
  <si>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</si>
  <si>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</si>
  <si>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</si>
  <si>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</si>
  <si>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</si>
  <si>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</si>
  <si>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</si>
  <si>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</si>
  <si>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</si>
  <si>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</si>
  <si>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</si>
  <si>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</si>
  <si>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</si>
  <si>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</si>
  <si>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</si>
  <si>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</si>
  <si>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</si>
  <si>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</si>
  <si>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</si>
  <si>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</si>
  <si>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</si>
  <si>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</si>
  <si>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</si>
  <si>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</si>
  <si>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</si>
  <si>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</si>
  <si>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</si>
  <si>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</si>
  <si>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</si>
  <si>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</si>
  <si>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</si>
  <si>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</si>
  <si>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</si>
  <si>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</si>
  <si>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</si>
  <si>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</si>
  <si>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</si>
  <si>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</si>
  <si>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</si>
  <si>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</si>
  <si>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</si>
  <si>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</si>
  <si>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</si>
  <si>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</si>
  <si>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</si>
  <si>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</si>
  <si>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</si>
  <si>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</si>
  <si>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</si>
  <si>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</si>
  <si>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</si>
  <si>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</si>
  <si>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</si>
  <si>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</si>
  <si>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</si>
  <si>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</si>
  <si>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</si>
  <si>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</si>
  <si>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</si>
  <si>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</si>
  <si>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</si>
  <si>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</si>
  <si>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</si>
  <si>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</si>
  <si>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</si>
  <si>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</si>
  <si>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</si>
  <si>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</si>
  <si>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</si>
  <si>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</si>
  <si>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</si>
  <si>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</si>
  <si>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</si>
  <si>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</si>
  <si>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</si>
  <si>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</si>
  <si>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</si>
  <si>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</si>
  <si>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</si>
  <si>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</si>
  <si>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</si>
  <si>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</si>
  <si>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</si>
  <si>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</si>
  <si>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</si>
  <si>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</si>
  <si>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</si>
  <si>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</si>
  <si>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</si>
  <si>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</si>
  <si>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</si>
  <si>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</si>
  <si>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</si>
  <si>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</si>
  <si>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</si>
  <si>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</si>
  <si>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</si>
  <si>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</si>
  <si>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</si>
  <si>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</si>
  <si>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</si>
  <si>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</si>
  <si>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</si>
  <si>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</si>
  <si>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</si>
  <si>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</si>
  <si>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</si>
  <si>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</si>
  <si>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</si>
  <si>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</si>
  <si>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</si>
  <si>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</si>
  <si>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</si>
  <si>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</si>
  <si>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</si>
  <si>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</si>
  <si>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</si>
  <si>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</si>
  <si>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</si>
  <si>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</si>
  <si>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</si>
  <si>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</si>
  <si>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</si>
  <si>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</si>
  <si>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</si>
  <si>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</si>
  <si>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</si>
  <si>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</si>
  <si>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</si>
  <si>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</si>
  <si>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</si>
  <si>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</si>
  <si>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</si>
  <si>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</si>
  <si>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</si>
  <si>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</si>
  <si>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</si>
  <si>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</si>
  <si>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</si>
  <si>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</si>
  <si>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</si>
  <si>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</si>
  <si>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</si>
  <si>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</si>
  <si>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</si>
  <si>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</si>
  <si>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</si>
  <si>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</si>
  <si>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</si>
  <si>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</si>
  <si>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</si>
  <si>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</si>
  <si>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</si>
  <si>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</si>
  <si>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</si>
  <si>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</si>
  <si>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</si>
  <si>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</si>
  <si>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</si>
  <si>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</si>
  <si>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</si>
  <si>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</si>
  <si>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</si>
  <si>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</si>
  <si>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</si>
  <si>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</si>
  <si>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</si>
  <si>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</si>
  <si>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</si>
  <si>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</si>
  <si>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</si>
  <si>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</si>
  <si>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</si>
  <si>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</si>
  <si>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</si>
  <si>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</si>
  <si>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</si>
  <si>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</si>
  <si>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</si>
  <si>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</si>
  <si>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</si>
  <si>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</si>
  <si>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</si>
  <si>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</si>
  <si>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</si>
  <si>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</si>
  <si>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</si>
  <si>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</si>
  <si>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</si>
  <si>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</si>
  <si>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</si>
  <si>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</si>
  <si>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</si>
  <si>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</si>
  <si>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</si>
  <si>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</si>
  <si>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</si>
  <si>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</si>
  <si>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</si>
  <si>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</si>
  <si>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</si>
  <si>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</si>
  <si>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</si>
  <si>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</si>
  <si>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</si>
  <si>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</si>
  <si>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</si>
  <si>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</si>
  <si>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</si>
  <si>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</si>
  <si>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</si>
  <si>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</si>
  <si>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</si>
  <si>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</si>
  <si>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</si>
  <si>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</si>
  <si>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</si>
  <si>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</si>
  <si>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</si>
  <si>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</si>
  <si>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</si>
  <si>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</si>
  <si>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</si>
  <si>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</si>
  <si>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</si>
  <si>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</si>
  <si>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</si>
  <si>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</si>
  <si>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</si>
  <si>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</si>
  <si>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</si>
  <si>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</si>
  <si>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</si>
  <si>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</si>
  <si>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</si>
  <si>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</si>
  <si>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</si>
  <si>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</si>
  <si>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</si>
  <si>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</si>
  <si>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</si>
  <si>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</si>
  <si>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</si>
  <si>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</si>
  <si>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</si>
  <si>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</si>
  <si>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</si>
  <si>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</si>
  <si>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</si>
  <si>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</si>
  <si>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</si>
  <si>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</si>
  <si>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</si>
  <si>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</si>
  <si>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</si>
  <si>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</si>
  <si>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</si>
  <si>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</si>
  <si>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</si>
  <si>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</si>
  <si>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</si>
  <si>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</si>
  <si>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</si>
  <si>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</si>
  <si>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</si>
  <si>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</si>
  <si>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</si>
  <si>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</si>
  <si>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</si>
  <si>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</si>
  <si>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</si>
  <si>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</si>
  <si>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</si>
  <si>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</si>
  <si>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</si>
  <si>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</si>
  <si>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</si>
  <si>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</si>
  <si>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</si>
  <si>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</si>
  <si>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</si>
  <si>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</si>
  <si>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</si>
  <si>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</si>
  <si>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</si>
  <si>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</si>
  <si>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</si>
  <si>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</si>
  <si>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</si>
  <si>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</si>
  <si>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</si>
  <si>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</si>
  <si>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</si>
  <si>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</si>
  <si>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</si>
  <si>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</si>
  <si>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</si>
  <si>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</si>
  <si>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</si>
  <si>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</si>
  <si>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</si>
  <si>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</si>
  <si>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</si>
  <si>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</si>
  <si>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</si>
  <si>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</si>
  <si>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</si>
  <si>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</si>
  <si>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</si>
  <si>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</si>
  <si>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</si>
  <si>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</si>
  <si>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</si>
  <si>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</si>
  <si>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</si>
  <si>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</si>
  <si>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</si>
  <si>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</si>
  <si>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</si>
  <si>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</si>
  <si>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</si>
  <si>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</si>
  <si>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</si>
  <si>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</si>
  <si>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</si>
  <si>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</si>
  <si>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</si>
  <si>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</si>
  <si>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</si>
  <si>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</si>
  <si>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</si>
  <si>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</si>
  <si>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</si>
  <si>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</si>
  <si>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</si>
  <si>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</si>
  <si>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</si>
  <si>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</si>
  <si>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</si>
  <si>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</si>
  <si>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</si>
  <si>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</si>
  <si>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</si>
  <si>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</si>
  <si>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</si>
  <si>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</si>
  <si>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</si>
  <si>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</si>
  <si>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</si>
  <si>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</si>
  <si>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</si>
  <si>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</si>
  <si>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</si>
  <si>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</si>
  <si>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</si>
  <si>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</si>
  <si>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</si>
  <si>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</si>
  <si>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</si>
  <si>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</si>
  <si>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</si>
  <si>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</si>
  <si>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</si>
  <si>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</si>
  <si>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</si>
  <si>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</si>
  <si>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</si>
  <si>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</si>
  <si>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</si>
  <si>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</si>
  <si>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</si>
  <si>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</si>
  <si>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</si>
  <si>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</si>
  <si>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</si>
  <si>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</si>
  <si>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</si>
  <si>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</si>
  <si>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</si>
  <si>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</si>
  <si>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</si>
  <si>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</si>
  <si>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</si>
  <si>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</si>
  <si>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</si>
  <si>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</si>
  <si>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</si>
  <si>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</si>
  <si>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</si>
  <si>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</si>
  <si>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</si>
  <si>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</si>
  <si>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</si>
  <si>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</si>
  <si>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</si>
  <si>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</si>
  <si>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</si>
  <si>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</si>
  <si>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</si>
  <si>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</si>
  <si>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</si>
  <si>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</si>
  <si>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</si>
  <si>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</si>
  <si>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</si>
  <si>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</si>
  <si>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</si>
  <si>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</si>
  <si>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</si>
  <si>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</si>
  <si>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</si>
  <si>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</si>
  <si>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</si>
  <si>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</si>
  <si>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</si>
  <si>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</si>
  <si>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</si>
  <si>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</si>
  <si>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</si>
  <si>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</si>
  <si>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</si>
  <si>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</si>
  <si>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</si>
  <si>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</si>
  <si>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</si>
  <si>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</si>
  <si>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</si>
  <si>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</si>
  <si>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</si>
  <si>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</si>
  <si>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</si>
  <si>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</si>
  <si>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</si>
  <si>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</si>
  <si>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</si>
  <si>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</si>
  <si>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</si>
  <si>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</si>
  <si>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</si>
  <si>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</si>
  <si>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</si>
  <si>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</si>
  <si>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</si>
  <si>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</si>
  <si>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</si>
  <si>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</si>
  <si>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</si>
  <si>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</si>
  <si>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</si>
  <si>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</si>
  <si>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</si>
  <si>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</si>
  <si>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</si>
  <si>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</si>
  <si>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</si>
  <si>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</si>
  <si>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</si>
  <si>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</si>
  <si>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</si>
  <si>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</si>
  <si>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</si>
  <si>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</si>
  <si>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</si>
  <si>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</si>
  <si>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</si>
  <si>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</si>
  <si>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</si>
  <si>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</si>
  <si>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</si>
  <si>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</si>
  <si>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</si>
  <si>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</si>
  <si>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</si>
  <si>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</si>
  <si>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</si>
  <si>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</si>
  <si>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</si>
  <si>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</si>
  <si>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</si>
  <si>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</si>
  <si>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</si>
  <si>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</si>
  <si>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</si>
  <si>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</si>
  <si>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</si>
  <si>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</si>
  <si>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</si>
  <si>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</si>
  <si>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</si>
  <si>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</si>
  <si>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</si>
  <si>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</si>
  <si>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</si>
  <si>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</si>
  <si>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</si>
  <si>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</si>
  <si>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</si>
  <si>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</si>
  <si>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</si>
  <si>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</si>
  <si>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</si>
  <si>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</si>
  <si>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</si>
  <si>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</si>
  <si>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</si>
  <si>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</si>
  <si>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</si>
  <si>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</si>
  <si>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</si>
  <si>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</si>
  <si>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</si>
  <si>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</si>
  <si>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</si>
  <si>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</si>
  <si>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</si>
  <si>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</si>
  <si>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</si>
  <si>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</si>
  <si>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</si>
  <si>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</si>
  <si>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</si>
  <si>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</si>
  <si>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</si>
  <si>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</si>
  <si>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</si>
  <si>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</si>
  <si>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</si>
  <si>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</si>
  <si>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</si>
  <si>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</si>
  <si>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</si>
  <si>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</si>
  <si>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</si>
  <si>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</si>
  <si>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</si>
  <si>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</si>
  <si>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</si>
  <si>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</si>
  <si>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</si>
  <si>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</si>
  <si>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</si>
  <si>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</si>
  <si>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</si>
  <si>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</si>
  <si>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</si>
  <si>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</si>
  <si>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</si>
  <si>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</si>
  <si>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</si>
  <si>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</si>
  <si>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</si>
  <si>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</si>
  <si>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</si>
  <si>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</si>
  <si>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</si>
  <si>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</si>
  <si>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</si>
  <si>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</si>
  <si>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</si>
  <si>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</si>
  <si>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</si>
  <si>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</si>
  <si>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</si>
  <si>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</si>
  <si>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</si>
  <si>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</si>
  <si>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</si>
  <si>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</si>
  <si>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</si>
  <si>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</si>
  <si>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</si>
  <si>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</si>
  <si>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</si>
  <si>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</si>
  <si>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</si>
  <si>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</si>
  <si>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</si>
  <si>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</si>
  <si>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</si>
  <si>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</si>
  <si>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</si>
  <si>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</si>
  <si>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</si>
  <si>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</si>
  <si>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</si>
  <si>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</si>
  <si>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</si>
  <si>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</si>
  <si>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</si>
  <si>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</si>
  <si>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</si>
  <si>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</si>
  <si>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</si>
  <si>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</si>
  <si>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</si>
  <si>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</si>
  <si>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</si>
  <si>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</si>
  <si>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</si>
  <si>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</si>
  <si>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</si>
  <si>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</si>
  <si>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</si>
  <si>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</si>
  <si>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</si>
  <si>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</si>
  <si>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</si>
  <si>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</si>
  <si>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</si>
  <si>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</si>
  <si>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</si>
  <si>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</si>
  <si>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</si>
  <si>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</si>
  <si>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</si>
  <si>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</si>
  <si>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</si>
  <si>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</si>
  <si>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</si>
  <si>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</si>
  <si>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</si>
  <si>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</si>
  <si>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</si>
  <si>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</si>
  <si>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</si>
  <si>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</si>
  <si>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</si>
  <si>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</si>
  <si>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</si>
  <si>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</si>
  <si>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</si>
  <si>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</si>
  <si>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</si>
  <si>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</si>
  <si>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</si>
  <si>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</si>
  <si>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</si>
  <si>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</si>
  <si>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</si>
  <si>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</si>
  <si>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</si>
  <si>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</si>
  <si>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</si>
  <si>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</si>
  <si>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</si>
  <si>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</si>
  <si>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</si>
  <si>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</si>
  <si>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</si>
  <si>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</si>
  <si>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</si>
  <si>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</si>
  <si>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</si>
  <si>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</si>
  <si>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</si>
  <si>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</si>
  <si>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</si>
  <si>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</si>
  <si>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</si>
  <si>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</si>
  <si>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</si>
  <si>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</si>
  <si>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</si>
  <si>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</si>
  <si>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</si>
  <si>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</si>
  <si>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</si>
  <si>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</si>
  <si>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</si>
  <si>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</si>
  <si>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</si>
  <si>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</si>
  <si>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</si>
  <si>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</si>
  <si>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</si>
  <si>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</si>
  <si>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</si>
  <si>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</si>
  <si>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</si>
  <si>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</si>
  <si>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</si>
  <si>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</si>
  <si>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</si>
  <si>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</si>
  <si>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</si>
  <si>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</si>
  <si>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</si>
  <si>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</si>
  <si>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</si>
  <si>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</si>
  <si>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</si>
  <si>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</si>
  <si>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</si>
  <si>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</si>
  <si>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</si>
  <si>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</si>
  <si>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</si>
  <si>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</si>
  <si>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</si>
  <si>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</si>
  <si>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</si>
  <si>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</si>
  <si>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</si>
  <si>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</si>
  <si>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</si>
  <si>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</si>
  <si>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</si>
  <si>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</si>
  <si>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</si>
  <si>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</si>
  <si>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</si>
  <si>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</si>
  <si>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</si>
  <si>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</si>
  <si>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</si>
  <si>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</si>
  <si>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</si>
  <si>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</si>
  <si>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</si>
  <si>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</si>
  <si>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</si>
  <si>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</si>
  <si>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</si>
  <si>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</si>
  <si>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</si>
  <si>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</si>
  <si>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</si>
  <si>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</si>
  <si>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</si>
  <si>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</si>
  <si>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</si>
  <si>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</si>
  <si>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</si>
  <si>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</si>
  <si>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</si>
  <si>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</si>
  <si>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</si>
  <si>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</si>
  <si>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</si>
  <si>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</si>
  <si>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</si>
  <si>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</si>
  <si>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</si>
  <si>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</si>
  <si>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</si>
  <si>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</si>
  <si>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</si>
  <si>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</si>
  <si>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</si>
  <si>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</si>
  <si>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</si>
  <si>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</si>
  <si>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</si>
  <si>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</si>
  <si>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</si>
  <si>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</si>
  <si>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</si>
  <si>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</si>
  <si>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</si>
  <si>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</si>
  <si>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</si>
  <si>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</si>
  <si>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</si>
  <si>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</si>
  <si>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</si>
  <si>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</si>
  <si>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</si>
  <si>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</si>
  <si>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</si>
  <si>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</si>
  <si>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</si>
  <si>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</si>
  <si>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</si>
  <si>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</si>
  <si>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</si>
  <si>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</si>
  <si>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</si>
  <si>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</si>
  <si>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</si>
  <si>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</si>
  <si>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</si>
  <si>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</si>
  <si>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</si>
  <si>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</si>
  <si>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</si>
  <si>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</si>
  <si>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</si>
  <si>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</si>
  <si>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</si>
  <si>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</si>
  <si>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</si>
  <si>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</si>
  <si>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</si>
  <si>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</si>
  <si>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</si>
  <si>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</si>
  <si>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</si>
  <si>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</si>
  <si>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</si>
  <si>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</si>
  <si>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</si>
  <si>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</si>
  <si>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</si>
  <si>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</si>
  <si>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</si>
  <si>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</si>
  <si>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</si>
  <si>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</si>
  <si>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</si>
  <si>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</si>
  <si>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</si>
  <si>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</si>
  <si>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</si>
  <si>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</si>
  <si>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</si>
  <si>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</si>
  <si>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</si>
  <si>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</si>
  <si>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</si>
  <si>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</si>
  <si>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</si>
  <si>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</si>
  <si>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</si>
  <si>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</si>
  <si>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</si>
  <si>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</si>
  <si>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</si>
  <si>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</si>
  <si>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</si>
  <si>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</si>
  <si>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</si>
  <si>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</si>
  <si>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</si>
  <si>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</si>
  <si>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</si>
  <si>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</si>
  <si>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</si>
  <si>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</si>
  <si>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</si>
  <si>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</si>
  <si>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</si>
  <si>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</si>
  <si>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</si>
  <si>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</si>
  <si>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</si>
  <si>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</si>
  <si>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</si>
  <si>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</si>
  <si>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</si>
  <si>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</si>
  <si>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</si>
  <si>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</si>
  <si>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</si>
  <si>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</si>
  <si>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</si>
  <si>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</si>
  <si>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</si>
  <si>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</si>
  <si>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</si>
  <si>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</si>
  <si>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</si>
  <si>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</si>
  <si>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</si>
  <si>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</si>
  <si>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</si>
  <si>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</si>
  <si>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</si>
  <si>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</si>
  <si>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</si>
  <si>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</si>
  <si>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</si>
  <si>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</si>
  <si>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</si>
  <si>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</si>
  <si>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</si>
  <si>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</si>
  <si>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</si>
  <si>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</si>
  <si>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</si>
  <si>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</si>
  <si>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</si>
  <si>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</si>
  <si>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</si>
  <si>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</si>
  <si>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</si>
  <si>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</si>
  <si>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</si>
  <si>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</si>
  <si>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</si>
  <si>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</si>
  <si>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</si>
  <si>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</si>
  <si>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</si>
  <si>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</si>
  <si>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</si>
  <si>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</si>
  <si>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</si>
  <si>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</si>
  <si>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</si>
  <si>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</si>
  <si>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</si>
  <si>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</si>
  <si>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</si>
  <si>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</si>
  <si>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</si>
  <si>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</si>
  <si>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</si>
  <si>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</si>
  <si>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</si>
  <si>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</si>
  <si>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</si>
  <si>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</si>
  <si>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</si>
  <si>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</si>
  <si>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</si>
  <si>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</si>
  <si>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</si>
  <si>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</si>
  <si>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</si>
  <si>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</si>
  <si>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</si>
  <si>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</si>
  <si>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</si>
  <si>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</si>
  <si>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</si>
  <si>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</si>
  <si>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</si>
  <si>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</si>
  <si>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</si>
  <si>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</si>
  <si>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</si>
  <si>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</si>
  <si>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</si>
  <si>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</si>
  <si>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</si>
  <si>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</si>
  <si>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</si>
  <si>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</si>
  <si>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</si>
  <si>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</si>
  <si>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</si>
  <si>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</si>
  <si>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</si>
  <si>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</si>
  <si>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</si>
  <si>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</si>
  <si>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</si>
  <si>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</si>
  <si>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</si>
  <si>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</si>
  <si>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</si>
  <si>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</si>
  <si>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</si>
  <si>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</si>
  <si>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</si>
  <si>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</si>
  <si>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</si>
  <si>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</si>
  <si>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</si>
  <si>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</si>
  <si>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</si>
  <si>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</si>
  <si>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</si>
  <si>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</si>
  <si>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</si>
  <si>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</si>
  <si>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</si>
  <si>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</si>
  <si>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</si>
  <si>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</si>
  <si>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</si>
  <si>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</si>
  <si>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</si>
  <si>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</si>
  <si>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</si>
  <si>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</si>
  <si>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</si>
  <si>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</si>
  <si>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</si>
  <si>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</si>
  <si>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</si>
  <si>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</si>
  <si>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</si>
  <si>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</si>
  <si>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</si>
  <si>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</si>
  <si>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</si>
  <si>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</si>
  <si>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</si>
  <si>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</si>
  <si>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</si>
  <si>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</si>
  <si>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</si>
  <si>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</si>
  <si>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</si>
  <si>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</si>
  <si>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</si>
  <si>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</si>
  <si>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</si>
  <si>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</si>
  <si>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</si>
  <si>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</si>
  <si>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</si>
  <si>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</si>
  <si>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</si>
  <si>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</si>
  <si>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</si>
  <si>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</si>
  <si>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</si>
  <si>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</si>
  <si>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</si>
  <si>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</si>
  <si>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</si>
  <si>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</si>
  <si>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</si>
  <si>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</si>
  <si>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</si>
  <si>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</si>
  <si>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</si>
  <si>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</si>
  <si>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</si>
  <si>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</si>
  <si>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</si>
  <si>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</si>
  <si>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</si>
  <si>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</si>
  <si>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</si>
  <si>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</si>
  <si>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</si>
  <si>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</si>
  <si>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</si>
  <si>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</si>
  <si>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</si>
  <si>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</si>
  <si>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</si>
  <si>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</si>
  <si>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</si>
  <si>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</si>
  <si>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</si>
  <si>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</si>
  <si>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</si>
  <si>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</si>
  <si>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</si>
  <si>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</si>
  <si>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</si>
  <si>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</si>
  <si>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</si>
  <si>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</si>
  <si>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</si>
  <si>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</si>
  <si>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</si>
  <si>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</si>
  <si>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</si>
  <si>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</si>
  <si>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</si>
  <si>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</si>
  <si>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</si>
  <si>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</si>
  <si>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</si>
  <si>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</si>
  <si>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</si>
  <si>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</si>
  <si>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</si>
  <si>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</si>
  <si>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</si>
  <si>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</si>
  <si>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</si>
  <si>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</si>
  <si>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</si>
  <si>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</si>
  <si>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</si>
  <si>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</si>
  <si>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</si>
  <si>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</si>
  <si>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</si>
  <si>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</si>
  <si>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</si>
  <si>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</si>
  <si>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</si>
  <si>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</si>
  <si>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</si>
  <si>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</si>
  <si>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</si>
  <si>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</si>
  <si>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</si>
  <si>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</si>
  <si>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</si>
  <si>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</si>
  <si>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</si>
  <si>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</si>
  <si>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</si>
  <si>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</si>
  <si>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</si>
  <si>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</si>
  <si>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</si>
  <si>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</si>
  <si>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</si>
  <si>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</si>
  <si>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</si>
  <si>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</si>
  <si>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</si>
  <si>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</si>
  <si>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</si>
  <si>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</si>
  <si>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</si>
  <si>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</si>
  <si>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</si>
  <si>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</si>
  <si>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</si>
  <si>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</si>
  <si>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</si>
  <si>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</si>
  <si>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</si>
  <si>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</si>
  <si>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</si>
  <si>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</si>
  <si>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</si>
  <si>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</si>
  <si>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</si>
  <si>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</si>
  <si>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</si>
  <si>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</si>
  <si>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</si>
  <si>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</si>
  <si>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</si>
  <si>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</si>
  <si>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</si>
  <si>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</si>
  <si>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</si>
  <si>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</si>
  <si>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</si>
  <si>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</si>
  <si>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</si>
  <si>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</si>
  <si>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</si>
  <si>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</si>
  <si>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</si>
  <si>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</si>
  <si>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</si>
  <si>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</si>
  <si>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</si>
  <si>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</si>
  <si>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</si>
  <si>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</si>
  <si>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</si>
  <si>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</si>
  <si>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</si>
  <si>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</si>
  <si>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</si>
  <si>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</si>
  <si>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</si>
  <si>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</si>
  <si>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</si>
  <si>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</si>
  <si>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</si>
  <si>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</si>
  <si>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</si>
  <si>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</si>
  <si>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</si>
  <si>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</si>
  <si>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</si>
  <si>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</si>
  <si>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</si>
  <si>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</si>
  <si>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</si>
  <si>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</si>
  <si>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</si>
  <si>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</si>
  <si>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</si>
  <si>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</si>
  <si>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</si>
  <si>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</si>
  <si>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</si>
  <si>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</si>
  <si>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</si>
  <si>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</si>
  <si>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</si>
  <si>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</si>
  <si>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</si>
  <si>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</si>
  <si>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</si>
  <si>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</si>
  <si>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</si>
  <si>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</si>
  <si>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</si>
  <si>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</si>
  <si>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</si>
  <si>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</si>
  <si>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</si>
  <si>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</si>
  <si>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</si>
  <si>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</si>
  <si>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</si>
  <si>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</si>
  <si>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</si>
  <si>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</si>
  <si>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</si>
  <si>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</si>
  <si>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</si>
  <si>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</si>
  <si>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</si>
  <si>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</si>
  <si>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</si>
  <si>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</si>
  <si>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</si>
  <si>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</si>
  <si>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</si>
  <si>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</si>
  <si>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</si>
  <si>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</si>
  <si>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</si>
  <si>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</si>
  <si>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</si>
  <si>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</si>
  <si>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</si>
  <si>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</si>
  <si>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</si>
  <si>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</si>
  <si>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</si>
  <si>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</si>
  <si>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</si>
  <si>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</si>
  <si>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</si>
  <si>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</si>
  <si>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</si>
  <si>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</si>
  <si>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</si>
  <si>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</si>
  <si>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</si>
  <si>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</si>
  <si>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</si>
  <si>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</si>
  <si>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</si>
  <si>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</si>
  <si>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</si>
  <si>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</si>
  <si>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</si>
  <si>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</si>
  <si>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</si>
  <si>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</si>
  <si>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</si>
  <si>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</si>
  <si>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</si>
  <si>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</si>
  <si>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</si>
  <si>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</si>
  <si>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</si>
  <si>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</si>
  <si>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</si>
  <si>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</si>
  <si>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</si>
  <si>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</si>
  <si>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</si>
  <si>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</si>
  <si>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</si>
  <si>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</si>
  <si>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</si>
  <si>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</si>
  <si>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</si>
  <si>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</si>
  <si>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</si>
  <si>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</si>
  <si>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</si>
  <si>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</si>
  <si>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</si>
  <si>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</si>
  <si>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</si>
  <si>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</si>
  <si>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</si>
  <si>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</si>
  <si>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</si>
  <si>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</si>
  <si>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</si>
  <si>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</si>
  <si>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</si>
  <si>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</si>
  <si>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</si>
  <si>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</si>
  <si>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</si>
  <si>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</si>
  <si>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</si>
  <si>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</si>
  <si>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</si>
  <si>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</si>
  <si>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</si>
  <si>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</si>
  <si>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</si>
  <si>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</si>
  <si>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</si>
  <si>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</si>
  <si>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</si>
  <si>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</si>
  <si>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</si>
  <si>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</si>
  <si>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</si>
  <si>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</si>
  <si>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</si>
  <si>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</si>
  <si>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</si>
  <si>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</si>
  <si>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</si>
  <si>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</si>
  <si>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</si>
  <si>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</si>
  <si>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</si>
  <si>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</si>
  <si>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</si>
  <si>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</si>
  <si>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</si>
  <si>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</si>
  <si>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</si>
  <si>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</si>
  <si>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</si>
  <si>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</si>
  <si>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</si>
  <si>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</si>
  <si>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</si>
  <si>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</si>
  <si>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</si>
  <si>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</si>
  <si>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</si>
  <si>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</si>
  <si>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</si>
  <si>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</si>
  <si>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</si>
  <si>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</si>
  <si>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</si>
  <si>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</si>
  <si>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</si>
  <si>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</si>
  <si>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</si>
  <si>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</si>
  <si>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</si>
  <si>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</si>
  <si>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</si>
  <si>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</si>
  <si>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</si>
  <si>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</si>
  <si>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</si>
  <si>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</si>
  <si>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</si>
  <si>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</si>
  <si>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</si>
  <si>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</si>
  <si>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</si>
  <si>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</si>
  <si>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</si>
  <si>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</si>
  <si>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</si>
  <si>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</si>
  <si>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</si>
  <si>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</si>
  <si>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</si>
  <si>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</si>
  <si>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</si>
  <si>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</si>
  <si>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</si>
  <si>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</si>
  <si>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</si>
  <si>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</si>
  <si>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</si>
  <si>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PCM-20251022-00000203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</si>
  <si>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</si>
  <si>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</si>
  <si>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</si>
  <si>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</si>
  <si>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</si>
  <si>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</si>
  <si>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</si>
  <si>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</si>
  <si>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</si>
  <si>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</si>
  <si>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</si>
  <si>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</si>
  <si>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</si>
  <si>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</si>
  <si>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</si>
  <si>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</si>
  <si>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</si>
  <si>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</si>
  <si>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</si>
  <si>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</si>
  <si>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</si>
  <si>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</si>
  <si>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</si>
  <si>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</si>
  <si>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</si>
  <si>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</si>
  <si>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</si>
  <si>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</si>
  <si>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</si>
  <si>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</si>
  <si>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</si>
  <si>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</si>
  <si>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</si>
  <si>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</si>
  <si>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</si>
  <si>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</si>
  <si>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</si>
  <si>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</si>
  <si>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</si>
  <si>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</si>
  <si>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</si>
  <si>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</si>
  <si>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</si>
  <si>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</si>
  <si>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</si>
  <si>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</si>
  <si>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</si>
  <si>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</si>
  <si>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</si>
  <si>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</si>
  <si>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</si>
  <si>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</si>
  <si>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</si>
  <si>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</si>
  <si>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</si>
  <si>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</si>
  <si>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</si>
  <si>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</si>
  <si>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</si>
  <si>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</si>
  <si>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</si>
  <si>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</si>
  <si>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</si>
  <si>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</si>
  <si>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</si>
  <si>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</si>
  <si>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</si>
  <si>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</si>
  <si>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</si>
  <si>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</si>
  <si>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</si>
  <si>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</si>
  <si>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</si>
  <si>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</si>
  <si>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</si>
  <si>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</si>
  <si>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</si>
  <si>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</si>
  <si>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</si>
  <si>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</si>
  <si>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</si>
  <si>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</si>
  <si>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</si>
  <si>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</si>
  <si>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</si>
  <si>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</si>
  <si>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</si>
  <si>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</si>
  <si>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</si>
  <si>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PCM-20251021-00002486</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</si>
  <si>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</si>
  <si>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</si>
  <si>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</si>
  <si>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</si>
  <si>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</si>
  <si>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</si>
  <si>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</si>
  <si>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</si>
  <si>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</si>
  <si>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 , no pcm</t>
  </si>
  <si>
    <t>N/A</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</si>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</sst>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8" dataDxfId="47" headerRowBorderDxfId="45" tableBorderDxfId="46" totalsRowBorderDxfId="44">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7" totalsRowShown="0" headerRowDxfId="31" dataDxfId="30" headerRowBorderDxfId="28" tableBorderDxfId="29">
  <autoFilter ref="A1:L5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tabSelected="1" workbookViewId="0">
      <selection activeCell="K8" sqref="K8"/>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289.15071423610789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8.655725810182048</v>
      </c>
      <c r="H3" s="138">
        <v>45943.437442129631</v>
      </c>
      <c r="I3" s="136" t="str">
        <f>IFERROR(VLOOKUP(D3,DB!A:F,6,0),"")</f>
        <v>Generator-SG</v>
      </c>
      <c r="J3" s="136" t="str">
        <f>IFERROR(VLOOKUP(D3,DB!A:G,7,0),"")</f>
        <v>Vandalized</v>
      </c>
      <c r="K3" s="140" t="s">
        <v>39001</v>
      </c>
      <c r="L3" s="141" t="str">
        <f>IFERROR(VLOOKUP(D3,DB!A:I,9,0),"")</f>
        <v>Latis</v>
      </c>
    </row>
    <row r="4" spans="1:15" ht="15" customHeight="1">
      <c r="A4" s="158" t="s">
        <v>39002</v>
      </c>
      <c r="B4" s="157" t="str">
        <f>IFERROR(VLOOKUP(D4,DB!A:K,11,0),"")</f>
        <v>R1</v>
      </c>
      <c r="C4" s="136">
        <v>1</v>
      </c>
      <c r="D4" s="136" t="s">
        <v>8502</v>
      </c>
      <c r="E4" s="137" t="s">
        <v>38998</v>
      </c>
      <c r="F4" s="138">
        <v>45952.090115740742</v>
      </c>
      <c r="G4" s="139">
        <f ca="1">IFERROR(NOW()-F4,"")</f>
        <v>9.0244212915422395E-3</v>
      </c>
      <c r="H4" s="138">
        <v>45952.084930555553</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45952.099140162034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45952.099140162034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45952.099140162034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45952.099140162034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45952.099140162034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45952.099140162034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45952.099140162034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45952.099140162034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45952.099140162034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45952.099140162034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45952.099140162034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45952.099140162034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45952.099140162034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45952.099140162034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45952.099140162034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45952.099140162034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45952.099140162034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45952.099140162034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45952.099140162034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45952.099140162034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45952.099140162034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45952.099140162034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45952.099140162034</v>
      </c>
      <c r="H27" s="138"/>
      <c r="I27" s="136" t="str">
        <f>IFERROR(VLOOKUP(D27,DB!A:F,6,0),"")</f>
        <v/>
      </c>
      <c r="J27" s="136" t="str">
        <f>IFERROR(VLOOKUP(D27,DB!A:G,7,0),"")</f>
        <v/>
      </c>
      <c r="K27" s="140"/>
      <c r="L27" s="141" t="str">
        <f>IFERROR(VLOOKUP(D27,DB!A:I,9,0),"")</f>
        <v/>
      </c>
    </row>
    <row r="28" spans="1:12" ht="15" customHeight="1">
      <c r="A28" s="147"/>
      <c r="B28" s="148" t="str">
        <f>IFERROR(VLOOKUP(D28,DB!A:K,11,0),"")</f>
        <v/>
      </c>
      <c r="C28" s="148"/>
      <c r="D28" s="148"/>
      <c r="E28" s="149"/>
      <c r="F28" s="150"/>
      <c r="G28" s="151">
        <f ca="1">IFERROR(NOW()-F28,"")</f>
        <v>45952.099140162034</v>
      </c>
      <c r="H28" s="150"/>
      <c r="I28" s="148" t="str">
        <f>IFERROR(VLOOKUP(D28,DB!A:F,6,0),"")</f>
        <v/>
      </c>
      <c r="J28" s="148" t="str">
        <f>IFERROR(VLOOKUP(D28,DB!A:G,7,0),"")</f>
        <v/>
      </c>
      <c r="K28" s="152"/>
      <c r="L28" s="153" t="str">
        <f>IFERROR(VLOOKUP(D28,DB!A:I,9,0),"")</f>
        <v/>
      </c>
    </row>
    <row r="29" spans="1:12" ht="15" customHeight="1">
      <c r="A29" s="135"/>
      <c r="B29" s="136" t="str">
        <f>IFERROR(VLOOKUP(D29,DB!A:K,11,0),"")</f>
        <v/>
      </c>
      <c r="C29" s="136"/>
      <c r="D29" s="136"/>
      <c r="E29" s="137"/>
      <c r="F29" s="138"/>
      <c r="G29" s="139">
        <f ca="1">IFERROR(NOW()-F29,"")</f>
        <v>45952.099140162034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45952.099140162034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45952.099140162034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45952.099140162034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45952.099140162034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45952.099140162034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45952.099140162034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45952.099140162034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45952.099140162034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45952.099140162034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45952.099140162034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45952.099140162034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45952.099140162034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45952.099140162034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45952.099140162034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45952.099140162034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45952.099140162034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45952.099140162034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45952.099140162034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45952.099140162034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45952.099140162034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45952.099140162034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45952.099140162034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45952.099140162034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45952.099140162034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45952.099140162034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45952.099140162034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45952.099140162034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45952.099140162034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45952.099140162034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45952.099140162034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45952.099140162034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45952.099140162034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45952.099140162034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45952.099140162034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45952.099140162034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45952.099140162034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45952.099140162034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45952.099140162034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45952.099140162034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45952.099140162034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45952.099140162034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45952.099140162034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45952.099140162034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45952.099140162034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45952.099140162034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45952.099140162034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45952.099140162034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45952.099140162034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45952.099140162034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45952.099140162034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45952.099140162034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45952.099140162034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45952.099140162034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45952.099140162034</v>
      </c>
      <c r="H83" s="138"/>
      <c r="I83" s="136" t="str">
        <f>IFERROR(VLOOKUP(D83,DB!A:F,6,0),"")</f>
        <v/>
      </c>
      <c r="J83" s="136" t="str">
        <f>IFERROR(VLOOKUP(D83,DB!A:G,7,0),"")</f>
        <v/>
      </c>
      <c r="K83" s="140"/>
      <c r="L83" s="141" t="str">
        <f>IFERROR(VLOOKUP(D83,DB!A:I,9,0),"")</f>
        <v/>
      </c>
    </row>
    <row r="84" spans="1:12" ht="15" customHeight="1">
      <c r="A84" s="147"/>
      <c r="B84" s="148" t="str">
        <f>IFERROR(VLOOKUP(D84,DB!A:K,11,0),"")</f>
        <v/>
      </c>
      <c r="C84" s="148"/>
      <c r="D84" s="148"/>
      <c r="E84" s="149"/>
      <c r="F84" s="150"/>
      <c r="G84" s="151">
        <f ca="1">IFERROR(NOW()-F84,"")</f>
        <v>45952.099140162034</v>
      </c>
      <c r="H84" s="150"/>
      <c r="I84" s="148" t="str">
        <f>IFERROR(VLOOKUP(D84,DB!A:F,6,0),"")</f>
        <v/>
      </c>
      <c r="J84" s="148"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CE05C879-3ED9-4A58-A462-ED5688CF300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145.37205682870263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127.09930219907255</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7.6033646990690613</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45952.099140162034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45952.099140162034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45952.099140162034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45952.099140162034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45952.099140162034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45952.099140162034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45952.099140162034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45952.099140162034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45952.099140162034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45952.099140162034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45952.099140162034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45952.099140162034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45952.099140162034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45952.099140162034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45952.099140162034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45952.099140162034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45952.099140162034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45952.099140162034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45952.099140162034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45952.099140162034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45952.099140162034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45952.099140162034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45952.099140162034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45952.099140162034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45952.099140162034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45952.099140162034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45952.099140162034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45952.099140162034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45952.099140162034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45952.099140162034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45952.099140162034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45952.099140162034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45952.099140162034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45952.099140162034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45952.099140162034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45952.099140162034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45952.099140162034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45952.099140162034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45952.099140162034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45952.099140162034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45952.099140162034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45952.099140162034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45952.099140162034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45952.099140162034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45952.099140162034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45952.099140162034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45952.099140162034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45952.099140162034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45952.099140162034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45952.099140162034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45952.099140162034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45952.099140162034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45952.099140162034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45952.099140162034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45952.099140162034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45952.099140162034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45952.099140162034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45952.099140162034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45952.099140162034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45952.099140162034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45952.099140162034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45952.099140162034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45952.099140162034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45952.099140162034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45952.099140162034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45952.099140162034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45952.099140162034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45952.099140162034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45952.099140162034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45952.099140162034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45952.099140162034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45952.099140162034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45952.099140162034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45952.099140162034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45952.099140162034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45952.099140162034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45952.099140162034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45952.099140162034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45952.099140162034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45952.099140162034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45952.099140162034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45952.099140162034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45952.099140162034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45952.099140162034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45952.099140162034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45952.099140162034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45952.099140162034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45952.099140162034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45952.099140162034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45952.099140162034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45952.099140162034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45952.099140162034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45952.099140162034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45952.099140162034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45952.099140162034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45952.099140162034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45952.099140162034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45952.099140162034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45952.099140162034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45952.099140162034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45952.099140162034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45952.099140162034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45952.099140162034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45952.099140162034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45952.099140162034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45952.099140162034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45952.099140162034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45952.099140162034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45952.099140162034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45952.099140162034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45952.099140162034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45952.099140162034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45952.099140162034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45952.099140162034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45952.099140162034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45952.099140162034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45952.099140162034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45952.099140162034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45952.099140162034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45952.099140162034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45952.099140162034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45952.099140162034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45952.099140162034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45952.099140162034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45952.099140162034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45952.099140162034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45952.099140162034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45952.099140162034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45952.099140162034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45952.099140162034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45952.099140162034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45952.099140162034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45952.099140162034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45952.099140162034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45952.099140162034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45952.099140162034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45952.099140162034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45952.099140162034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45952.099140162034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45952.099140162034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45952.099140162034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45952.099140162034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45952.099140162034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45952.099140162034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45952.099140162034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45952.099140162034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45952.099140162034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45952.099140162034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45952.099140162034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45952.099140162034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45952.099140162034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45952.099140162034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45952.099140162034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45952.099140162034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45952.099140162034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45952.099140162034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45952.099140162034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45952.099140162034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45952.099140162034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45952.099140162034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45952.099140162034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45952.099140162034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45952.099140162034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45952.099140162034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45952.099140162034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45952.099140162034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45952.099140162034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45952.099140162034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45952.099140162034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45952.099140162034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45952.099140162034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45952.099140162034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45952.099140162034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45952.099140162034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45952.099140162034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45952.099140162034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45952.099140162034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45952.099140162034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45952.099140162034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45952.099140162034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45952.099140162034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45952.099140162034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45952.099140162034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45952.099140162034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45952.099140162034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45952.099140162034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45952.099140162034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45952.099140162034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45952.099140162034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45952.099140162034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45952.099140162034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45952.099140162034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45952.099140162034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45952.099140162034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45952.099140162034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45952.099140162034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45952.099140162034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45952.099140162034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45952.099140162034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45952.099140162034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45952.099140162034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45952.099140162034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45952.099140162034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45952.099140162034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45952.099140162034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45952.099140162034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45952.099140162034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45952.099140162034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45952.099140162034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45952.099140162034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45952.099140162034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45952.099140162034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45952.099140162034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45952.099140162034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45952.099140162034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45952.099140162034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45952.099140162034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45952.099140162034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45952.099140162034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45952.099140162034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45952.099140162034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45952.099140162034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45952.099140162034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45952.099140162034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45952.099140162034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45952.099140162034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45952.099140162034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45952.099140162034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45952.099140162034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45952.099140162034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45952.099140162034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45952.099140162034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45952.099140162034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45952.099140162034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45952.099140162034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45952.099140162034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45952.099140162034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45952.099140162034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45952.099140162034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45952.099140162034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45952.099140162034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45952.099140162034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45952.099140162034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45952.099140162034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45952.099140162034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45952.099140162034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45952.099140162034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45952.099140162034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45952.099140162034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45952.099140162034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45952.099140162034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45952.099140162034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45952.099140162034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45952.099140162034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45952.099140162034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45952.099140162034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45952.099140162034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45952.099140162034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45952.099140162034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45952.099140162034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45952.099140162034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45952.099140162034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45952.099140162034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45952.099140162034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45952.099140162034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45952.099140162034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45952.099140162034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45952.099140162034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45952.099140162034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45952.099140162034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45952.099140162034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45952.099140162034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45952.099140162034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45952.099140162034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45952.099140162034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45952.099140162034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45952.099140162034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45952.099140162034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45952.099140162034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45952.099140162034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45952.099140162034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45952.099140162034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45952.099140162034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45952.099140162034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45952.099140162034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45952.099140162034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45952.099140162034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45952.099140162034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45952.099140162034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45952.099140162034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45952.099140162034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45952.099140162034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45952.099140162034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45952.099140162034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45952.099140162034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45952.099140162034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45952.099140162034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45952.099140162034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45952.099140162034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45952.099140162034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45952.099140162034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45952.099140162034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45952.099140162034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45952.099140162034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45952.099140162034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45952.099140162034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45952.099140162034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45952.099140162034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45952.099140162034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45952.099140162034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45952.099140162034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45952.099140162034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45952.099140162034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45952.099140162034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45952.099140162034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45952.099140162034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45952.099140162034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45952.099140162034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45952.099140162034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45952.099140162034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45952.099140162034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45952.099140162034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45952.099140162034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45952.099140162034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45952.099140162034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45952.099140162034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45952.099140162034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45952.099140162034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45952.099140162034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45952.099140162034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45952.099140162034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45952.099140162034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45952.099140162034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45952.099140162034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45952.099140162034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45952.099140162034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45952.099140162034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45952.099140162034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45952.099140162034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45952.099140162034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45952.099140162034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45952.099140162034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45952.099140162034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45952.099140162034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45952.099140162034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45952.099140162034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45952.099140162034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45952.099140162034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45952.099140162034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45952.099140162034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45952.099140162034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45952.099140162034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45952.099140162034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45952.099140162034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45952.099140162034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45952.099140162034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45952.099140162034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45952.099140162034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45952.099140162034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45952.099140162034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45952.099140162034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45952.099140162034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45952.099140162034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45952.099140162034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45952.099140162034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45952.099140162034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45952.099140162034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45952.099140162034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45952.099140162034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45952.099140162034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45952.099140162034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45952.099140162034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45952.099140162034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45952.099140162034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45952.099140162034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45952.099140162034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45952.099140162034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45952.099140162034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45952.099140162034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45952.099140162034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45952.099140162034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45952.099140162034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45952.099140162034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45952.099140162034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45952.099140162034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45952.099140162034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45952.099140162034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45952.099140162034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45952.099140162034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45952.099140162034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45952.099140162034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45952.099140162034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45952.099140162034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45952.099140162034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45952.099140162034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45952.099140162034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45952.099140162034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45952.099140162034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45952.099140162034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45952.099140162034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45952.099140162034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45952.099140162034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45952.099140162034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45952.099140162034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45952.099140162034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45952.099140162034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45952.099140162034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45952.099140162034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45952.099140162034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45952.099140162034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45952.099140162034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45952.099140162034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45952.099140162034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45952.099140162034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45952.099140162034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45952.099140162034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45952.099140162034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45952.099140162034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45952.099140162034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45952.099140162034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45952.099140162034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45952.099140162034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45952.099140162034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45952.099140162034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45952.099140162034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45952.099140162034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45952.099140162034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45952.099140162034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45952.099140162034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45952.099140162034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45952.099140162034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45952.099140162034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45952.099140162034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45952.099140162034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45952.099140162034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45952.099140162034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45952.099140162034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45952.099140162034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45952.099140162034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45952.099140162034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45952.099140162034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45952.099140162034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45952.099140162034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45952.099140162034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45952.099140162034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45952.099140162034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45952.099140162034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45952.099140162034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45952.099140162034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45952.099140162034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45952.099140162034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45952.099140162034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45952.099140162034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45952.099140162034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45952.099140162034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45952.099140162034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45952.099140162034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45952.099140162034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45952.099140162034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45952.099140162034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45952.099140162034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45952.099140162034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45952.099140162034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45952.099140162034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45952.099140162034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45952.099140162034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45952.099140162034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45952.099140162034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45952.099140162034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45952.099140162034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45952.099140162034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45952.099140162034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45952.099140162034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45952.099140162034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45952.099140162034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45952.099140162034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45952.099140162034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45952.099140162034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45952.099140162034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45952.099140162034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45952.099140162034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45952.099140162034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45952.099140162034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45952.099140162034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45952.099140162034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45952.099140162034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45952.099140162034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45952.099140162034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45952.099140162034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45952.099140162034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45952.099140162034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45952.099140162034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45952.099140162034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45952.099140162034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45952.099140162034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45952.099140162034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45952.099140162034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45952.099140162034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45952.099140162034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45952.099140162034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45952.099140162034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45952.099140162034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45952.099140162034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45952.099140162034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45952.099140162034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45952.099140162034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45952.099140162034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45952.099140162034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45952.099140162034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45952.099140162034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45952.099140162034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45952.099140162034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45952.099140162034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45952.099140162034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45952.099140162034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45952.099140162034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45952.099140162034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45952.099140162034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45952.099140162034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45952.099140162034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45952.099140162034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45952.099140162034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45952.099140162034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45952.099140162034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45952.099140162034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45952.099140162034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45952.099140162034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45952.099140162034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45952.099140162034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45952.099140162034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45952.099140162034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45952.099140162034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45952.099140162034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45952.099140162034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45952.099140162034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45952.099140162034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45952.099140162034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45952.099140162034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45952.099140162034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45952.099140162034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45952.099140162034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45952.099140162034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45952.099140162034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45952.099140162034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45952.099140162034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45952.099140162034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45952.099140162034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45952.099140162034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45952.099140162034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45952.099140162034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45952.099140162034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45952.099140162034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45952.099140162034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45952.099140162034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45952.099140162034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45952.099140162034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45952.099140162034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45952.099140162034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45952.099140162034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45952.099140162034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45952.099140162034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45952.099140162034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45952.099140162034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45952.099140162034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45952.099140162034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45952.099140162034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45952.099140162034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45952.099140162034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45952.099140162034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45952.099140162034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45952.099140162034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45952.099140162034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45952.099140162034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45952.099140162034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45952.099140162034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45952.099140162034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45952.099140162034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45952.099140162034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45952.099140162034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45952.099140162034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45952.099140162034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45952.099140162034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45952.099140162034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45952.099140162034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45952.099140162034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45952.099140162034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45952.099140162034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45952.099140162034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45952.099140162034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45952.099140162034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45952.099140162034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45952.099140162034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45952.099140162034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45952.099140162034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45952.099140162034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45952.099140162034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45952.099140162034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45952.099140162034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45952.099140162034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45952.099140162034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45952.099140162034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45952.099140162034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45952.099140162034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45952.099140162034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45952.099140162034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45952.099140162034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45952.099140162034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45952.099140162034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45952.099140162034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45952.099140162034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45952.099140162034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45952.099140162034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45952.099140162034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45952.099140162034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45952.099140162034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45952.099140162034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45952.099140162034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45952.099140162034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45952.099140162034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45952.099140162034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45952.099140162034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45952.099140162034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45952.099140162034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45952.099140162034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45952.099140162034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45952.099140162034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45952.099140162034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45952.099140162034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45952.099140162034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45952.099140162034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45952.099140162034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45952.099140162034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45952.099140162034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45952.099140162034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45952.099140162034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45952.099140162034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45952.099140162034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45952.099140162034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45952.099140162034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45952.099140162034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45952.099140162034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45952.099140162034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45952.099140162034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45952.099140162034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45952.099140162034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45952.099140162034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45952.099140162034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45952.099140162034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45952.099140162034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45952.099140162034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45952.099140162034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45952.099140162034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45952.099140162034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45952.099140162034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45952.099140162034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45952.099140162034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45952.099140162034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45952.099140162034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45952.099140162034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45952.099140162034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45952.099140162034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45952.099140162034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45952.099140162034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45952.099140162034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45952.099140162034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45952.099140162034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45952.099140162034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45952.099140162034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45952.099140162034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45952.099140162034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45952.099140162034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45952.099140162034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45952.099140162034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45952.099140162034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45952.099140162034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45952.099140162034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45952.099140162034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45952.099140162034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45952.099140162034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45952.099140162034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45952.099140162034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45952.099140162034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45952.099140162034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45952.099140162034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45952.099140162034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45952.099140162034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45952.099140162034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45952.099140162034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45952.099140162034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45952.099140162034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45952.099140162034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45952.099140162034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45952.099140162034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45952.099140162034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45952.099140162034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45952.099140162034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45952.099140162034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45952.099140162034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45952.099140162034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45952.099140162034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45952.099140162034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45952.099140162034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45952.099140162034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45952.099140162034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45952.099140162034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45952.099140162034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45952.099140162034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45952.099140162034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45952.099140162034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45952.099140162034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45952.099140162034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45952.099140162034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45952.099140162034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45952.099140162034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45952.099140162034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45952.099140162034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45952.099140162034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45952.099140162034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45952.099140162034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45952.099140162034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45952.099140162034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45952.099140162034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45952.099140162034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45952.099140162034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45952.099140162034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45952.099140162034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45952.099140162034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45952.099140162034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45952.099140162034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45952.099140162034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45952.099140162034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45952.099140162034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45952.099140162034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45952.099140162034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45952.099140162034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45952.099140162034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45952.099140162034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45952.099140162034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45952.099140162034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45952.099140162034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45952.099140162034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45952.099140162034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45952.099140162034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45952.099140162034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45952.099140162034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45952.099140162034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45952.099140162034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45952.099140162034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45952.099140162034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45952.099140162034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45952.099140162034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45952.099140162034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45952.099140162034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45952.099140162034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45952.099140162034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45952.099140162034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45952.099140162034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45952.099140162034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45952.099140162034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45952.099140162034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45952.099140162034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45952.099140162034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45952.099140162034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45952.099140162034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45952.099140162034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45952.099140162034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45952.099140162034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45952.099140162034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45952.099140162034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45952.099140162034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45952.099140162034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45952.099140162034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45952.099140162034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45952.099140162034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45952.099140162034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45952.099140162034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45952.099140162034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45952.099140162034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45952.099140162034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45952.099140162034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45952.099140162034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45952.099140162034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45952.099140162034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45952.099140162034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45952.099140162034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45952.099140162034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45952.099140162034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45952.099140162034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45952.099140162034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45952.099140162034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45952.099140162034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45952.099140162034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45952.099140162034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45952.099140162034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45952.099140162034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45952.099140162034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45952.099140162034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45952.099140162034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45952.099140162034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45952.099140162034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45952.099140162034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45952.099140162034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45952.099140162034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45952.099140162034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45952.099140162034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45952.099140162034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45952.099140162034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45952.099140162034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45952.099140162034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45952.099140162034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45952.099140162034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45952.099140162034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45952.099140162034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45952.099140162034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45952.099140162034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45952.099140162034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45952.099140162034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45952.099140162034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45952.099140162034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45952.099140162034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45952.099140162034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45952.099140162034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45952.099140162034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45952.099140162034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45952.099140162034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45952.099140162034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45952.099140162034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45952.099140162034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45952.099140162034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45952.099140162034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45952.099140162034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45952.099140162034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45952.099140162034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45952.099140162034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45952.099140162034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45952.099140162034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45952.099140162034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45952.099140162034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45952.099140162034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45952.099140162034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45952.099140162034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45952.099140162034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45952.099140162034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45952.099140162034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45952.099140162034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45952.099140162034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45952.099140162034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45952.099140162034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45952.099140162034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45952.099140162034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45952.099140162034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45952.099140162034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45952.099140162034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45952.099140162034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45952.099140162034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45952.099140162034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45952.099140162034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45952.099140162034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45952.099140162034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45952.099140162034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45952.099140162034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45952.099140162034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45952.099140162034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45952.099140162034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45952.099140162034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45952.099140162034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45952.099140162034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45952.099140162034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45952.099140162034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45952.099140162034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45952.099140162034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45952.099140162034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45952.099140162034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45952.099140162034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45952.099140162034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45952.099140162034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45952.099140162034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45952.099140162034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45952.099140162034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45952.099140162034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45952.099140162034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45952.099140162034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45952.099140162034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45952.099140162034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45952.099140162034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45952.099140162034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45952.099140162034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45952.099140162034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45952.099140162034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45952.099140162034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45952.099140162034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45952.099140162034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45952.099140162034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45952.099140162034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45952.099140162034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45952.099140162034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45952.099140162034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45952.099140162034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45952.099140162034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45952.099140162034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45952.099140162034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45952.099140162034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45952.099140162034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45952.099140162034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45952.099140162034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45952.099140162034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45952.099140162034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45952.099140162034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45952.099140162034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45952.099140162034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45952.099140162034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45952.099140162034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45952.099140162034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45952.099140162034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45952.099140162034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45952.099140162034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45952.099140162034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45952.099140162034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45952.099140162034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45952.099140162034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45952.099140162034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45952.099140162034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45952.099140162034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45952.099140162034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45952.099140162034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45952.099140162034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45952.099140162034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45952.099140162034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45952.099140162034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45952.099140162034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45952.099140162034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45952.099140162034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45952.099140162034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45952.099140162034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45952.099140162034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45952.099140162034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45952.099140162034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45952.099140162034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45952.099140162034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45952.099140162034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45952.099140162034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45952.099140162034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45952.099140162034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45952.099140162034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45952.099140162034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45952.099140162034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45952.099140162034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45952.099140162034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45952.099140162034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45952.099140162034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45952.099140162034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45952.099140162034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45952.099140162034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45952.099140162034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45952.099140162034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45952.099140162034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45952.099140162034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45952.099140162034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45952.099140162034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45952.099140162034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45952.099140162034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45952.099140162034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45952.099140162034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45952.099140162034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45952.099140162034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45952.099140162034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45952.099140162034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45952.099140162034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45952.099140162034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45952.099140162034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45952.099140162034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45952.099140162034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45952.099140162034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45952.099140162034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45952.099140162034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45952.099140162034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45952.099140162034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45952.099140162034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45952.099140162034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45952.099140162034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45952.099140162034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45952.099140162034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45952.099140162034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45952.099140162034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45952.099140162034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45952.099140162034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45952.099140162034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45952.099140162034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45952.099140162034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45952.099140162034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45952.099140162034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45952.099140162034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45952.099140162034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45952.099140162034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45952.099140162034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45952.099140162034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45952.099140162034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45952.099140162034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45952.099140162034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45952.099140162034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45952.099140162034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45952.099140162034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45952.099140162034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45952.099140162034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45952.099140162034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45952.099140162034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45952.099140162034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45952.099140162034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45952.099140162034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45952.099140162034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45952.099140162034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45952.099140162034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45952.099140162034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45952.099140162034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45952.099140162034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45952.099140162034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45952.099140162034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45952.099140162034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45952.099140162034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45952.099140162034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45952.099140162034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45952.099140162034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45952.099140162034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45952.099140162034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45952.099140162034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45952.099140162034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45952.099140162034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45952.099140162034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45952.099140162034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45952.099140162034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45952.099140162034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45952.099140162034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45952.099140162034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45952.099140162034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45952.099140162034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45952.099140162034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45952.099140162034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45952.099140162034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45952.099140162034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45952.099140162034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45952.099140162034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45952.099140162034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45952.099140162034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45952.099140162034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45952.099140162034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45952.099140162034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45952.099140162034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45952.099140162034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45952.099140162034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45952.099140162034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45952.099140162034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45952.099140162034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45952.099140162034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45952.099140162034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45952.099140162034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45952.099140162034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45952.099140162034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45952.099140162034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45952.099140162034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45952.099140162034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45952.099140162034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45952.099140162034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45952.099140162034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45952.099140162034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45952.099140162034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45952.099140162034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45952.099140162034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45952.099140162034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45952.099140162034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45952.099140162034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45952.099140162034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45952.099140162034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45952.099140162034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45952.099140162034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45952.099140162034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45952.099140162034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45952.099140162034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45952.099140162034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45952.099140162034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45952.099140162034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45952.099140162034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45952.099140162034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45952.099140162034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45952.099140162034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45952.099140162034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45952.099140162034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45952.099140162034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45952.099140162034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45952.099140162034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45952.099140162034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45952.099140162034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45952.099140162034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45952.099140162034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45952.099140162034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45952.099140162034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45952.099140162034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45952.099140162034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45952.099140162034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45952.099140162034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45952.099140162034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45952.099140162034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45952.099140162034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45952.099140162034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45952.099140162034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45952.099140162034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45952.099140162034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45952.099140162034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45952.099140162034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45952.099140162034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45952.099140162034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45952.099140162034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45952.099140162034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45952.099140162034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45952.099140162034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45952.099140162034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45952.099140162034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45952.099140162034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45952.099140162034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45952.099140162034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45952.099140162034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45952.099140162034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45952.099140162034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45952.099140162034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45952.099140162034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45952.099140162034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45952.099140162034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45952.099140162034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45952.099140162034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45952.099140162034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45952.099140162034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45952.099140162034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45952.099140162034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45952.099140162034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45952.099140162034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45952.099140162034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45952.099140162034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45952.099140162034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45952.099140162034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45952.099140162034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45952.099140162034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45952.099140162034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45952.099140162034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45952.099140162034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45952.099140162034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45952.099140162034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45952.099140162034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45952.099140162034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45952.099140162034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45952.099140162034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45952.099140162034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45952.099140162034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45952.099140162034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45952.099140162034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45952.099140162034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45952.099140162034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45952.099140162034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45952.099140162034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45952.099140162034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45952.099140162034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45952.099140162034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45952.099140162034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45952.099140162034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45952.099140162034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45952.099140162034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45952.099140162034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45952.099140162034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45952.099140162034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45952.099140162034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45952.099140162034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45952.099140162034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45952.099140162034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45952.099140162034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45952.099140162034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45952.099140162034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45952.099140162034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45952.099140162034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45952.099140162034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45952.099140162034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45952.099140162034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45952.099140162034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45952.099140162034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45952.099140162034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45952.099140162034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45952.099140162034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45952.099140162034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45952.099140162034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45952.099140162034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45952.099140162034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45952.099140162034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45952.099140162034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45952.099140162034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45952.099140162034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45952.099140162034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45952.099140162034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45952.099140162034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45952.099140162034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45952.099140162034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45952.099140162034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45952.099140162034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45952.099140162034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45952.099140162034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45952.099140162034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45952.099140162034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45952.099140162034</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248.61842256943783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0.12136238425591728</v>
      </c>
      <c r="H3" s="125">
        <v>45951.971921296295</v>
      </c>
      <c r="I3" s="121" t="str">
        <f>IFERROR(VLOOKUP(D3,DB!A:F,6,0),"")</f>
        <v>Generator-SG</v>
      </c>
      <c r="J3" s="121" t="str">
        <f>IFERROR(VLOOKUP(D3,DB!A:G,7,0),"")</f>
        <v>No BB Shifted</v>
      </c>
      <c r="K3" s="127" t="s">
        <v>39093</v>
      </c>
      <c r="L3" s="123" t="str">
        <f>IFERROR(VLOOKUP(D3,DB!A:I,9,0),"")</f>
        <v>Latis</v>
      </c>
    </row>
    <row r="4" spans="1:16" ht="15" customHeight="1">
      <c r="A4" s="121"/>
      <c r="B4" s="121" t="str">
        <f>IFERROR(VLOOKUP(D4,DB!A:K,11,0),"")</f>
        <v/>
      </c>
      <c r="C4" s="122"/>
      <c r="D4" s="123"/>
      <c r="E4" s="124"/>
      <c r="F4" s="125"/>
      <c r="G4" s="126">
        <f ca="1">IFERROR(NOW()-F4,"")</f>
        <v>45952.099140162034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24"/>
      <c r="F5" s="125"/>
      <c r="G5" s="126">
        <f ca="1">IFERROR(NOW()-F5,"")</f>
        <v>45952.099140162034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45952.099140162034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45952.099140162034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45952.099140162034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45952.099140162034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45952.099140162034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45952.099140162034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45952.099140162034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45952.099140162034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45952.099140162034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45952.099140162034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45952.099140162034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45952.099140162034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45952.099140162034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45952.099140162034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45952.099140162034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45952.099140162034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45952.099140162034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45952.099140162034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45952.099140162034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45952.099140162034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45952.099140162034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45952.099140162034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45952.099140162034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45952.099140162034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45952.099140162034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45952.099140162034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45952.099140162034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45952.099140162034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45952.099140162034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45952.099140162034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45952.099140162034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45952.099140162034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45952.099140162034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45952.099140162034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45952.099140162034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45952.099140162034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45952.099140162034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45952.099140162034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45952.099140162034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45952.099140162034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45952.099140162034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45952.099140162034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45952.099140162034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45952.099140162034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45952.099140162034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45952.099140162034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45952.099140162034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45952.099140162034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45952.099140162034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45952.099140162034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45952.099140162034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45952.099140162034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45952.099140162034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45952.099140162034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45952.099140162034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45952.099140162034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45952.099140162034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45952.099140162034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45952.099140162034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45952.099140162034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45952.099140162034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45952.099140162034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45952.099140162034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45952.099140162034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45952.099140162034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45952.099140162034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45952.099140162034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45952.099140162034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45952.099140162034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45952.099140162034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45952.099140162034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45952.099140162034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45952.099140162034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45952.099140162034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45952.099140162034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45952.099140162034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45952.099140162034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45952.099140162034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45952.099140162034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45952.099140162034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45952.099140162034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45952.099140162034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45952.099140162034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45952.099140162034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45952.099140162034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45952.099140162034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45952.099140162034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45952.099140162034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45952.099140162034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45952.099140162034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45952.099140162034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45952.099140162034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45952.099140162034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45952.099140162034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45952.099140162034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45952.099140162034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45952.099140162034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45952.099140162034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45952.099140162034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45952.099140162034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45952.099140162034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45952.099140162034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45952.099140162034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45952.099140162034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45952.099140162034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45952.099140162034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45952.099140162034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45952.099140162034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45952.099140162034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45952.099140162034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45952.099140162034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45952.099140162034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45952.099140162034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45952.099140162034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45952.099140162034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45952.099140162034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45952.099140162034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45952.099140162034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45952.099140162034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45952.099140162034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45952.099140162034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45952.099140162034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45952.099140162034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45952.099140162034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45952.099140162034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45952.099140162034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45952.099140162034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45952.099140162034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45952.099140162034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45952.099140162034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45952.099140162034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45952.099140162034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45952.099140162034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45952.099140162034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45952.099140162034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45952.099140162034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45952.099140162034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45952.099140162034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45952.099140162034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45952.099140162034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45952.099140162034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45952.099140162034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45952.099140162034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45952.099140162034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45952.099140162034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45952.099140162034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45952.099140162034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45952.099140162034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45952.099140162034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45952.099140162034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45952.099140162034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45952.099140162034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45952.099140162034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45952.099140162034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45952.099140162034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45952.099140162034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45952.099140162034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45952.099140162034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45952.099140162034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45952.099140162034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45952.099140162034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45952.099140162034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45952.099140162034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45952.099140162034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45952.099140162034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45952.099140162034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45952.099140162034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45952.099140162034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45952.099140162034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45952.099140162034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45952.099140162034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45952.099140162034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45952.099140162034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45952.099140162034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45952.099140162034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45952.099140162034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45952.099140162034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45952.099140162034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45952.099140162034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45952.099140162034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45952.099140162034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45952.099140162034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45952.099140162034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45952.099140162034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45952.099140162034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45952.099140162034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45952.099140162034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45952.099140162034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45952.099140162034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45952.099140162034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45952.099140162034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45952.099140162034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45952.099140162034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45952.099140162034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45952.099140162034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45952.099140162034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45952.099140162034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45952.099140162034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45952.099140162034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45952.099140162034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45952.099140162034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45952.099140162034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45952.099140162034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45952.099140162034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45952.099140162034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45952.099140162034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45952.099140162034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45952.099140162034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45952.099140162034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45952.099140162034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45952.099140162034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45952.099140162034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45952.099140162034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45952.099140162034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45952.099140162034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45952.099140162034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45952.099140162034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45952.099140162034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45952.099140162034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45952.099140162034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45952.099140162034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45952.099140162034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45952.099140162034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45952.099140162034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45952.099140162034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45952.099140162034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45952.099140162034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45952.099140162034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45952.099140162034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45952.099140162034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45952.099140162034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45952.099140162034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45952.099140162034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45952.099140162034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45952.099140162034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45952.099140162034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45952.099140162034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45952.099140162034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45952.099140162034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45952.099140162034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45952.099140162034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45952.099140162034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45952.099140162034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45952.099140162034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45952.099140162034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45952.099140162034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45952.099140162034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45952.099140162034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45952.099140162034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45952.099140162034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45952.099140162034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45952.099140162034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45952.099140162034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45952.099140162034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45952.099140162034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45952.099140162034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45952.099140162034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45952.099140162034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45952.099140162034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45952.099140162034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45952.099140162034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45952.099140162034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45952.099140162034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45952.099140162034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45952.099140162034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45952.099140162034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45952.099140162034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45952.099140162034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45952.099140162034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45952.099140162034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45952.099140162034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45952.099140162034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45952.099140162034</v>
      </c>
      <c r="H278" s="125"/>
      <c r="I278" s="121" t="str">
        <f>IFERROR(VLOOKUP(D278,DB!A:F,6,0),"")</f>
        <v/>
      </c>
      <c r="J278" s="121" t="str">
        <f>IFERROR(VLOOKUP(D278,DB!A:G,7,0),"")</f>
        <v/>
      </c>
      <c r="K278" s="127"/>
      <c r="L278" s="123" t="str">
        <f>IFERROR(VLOOKUP(D278,DB!A:I,9,0),"")</f>
        <v/>
      </c>
    </row>
    <row r="279" spans="1:12" ht="15" customHeight="1">
      <c r="A279" s="128"/>
      <c r="B279" s="128" t="str">
        <f>IFERROR(VLOOKUP(D279,DB!A:K,11,0),"")</f>
        <v/>
      </c>
      <c r="C279" s="129"/>
      <c r="D279" s="130"/>
      <c r="E279" s="131"/>
      <c r="F279" s="132"/>
      <c r="G279" s="133">
        <f ca="1">IFERROR(NOW()-F279,"")</f>
        <v>45952.099140162034</v>
      </c>
      <c r="H279" s="132"/>
      <c r="I279" s="128" t="str">
        <f>IFERROR(VLOOKUP(D279,DB!A:F,6,0),"")</f>
        <v/>
      </c>
      <c r="J279" s="128" t="str">
        <f>IFERROR(VLOOKUP(D279,DB!A:G,7,0),"")</f>
        <v/>
      </c>
      <c r="K279" s="134"/>
      <c r="L279" s="130" t="str">
        <f>IFERROR(VLOOKUP(D279,DB!A:I,9,0),"")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D10" sqref="D10"/>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60" t="s">
        <v>38987</v>
      </c>
      <c r="B1" s="160" t="s">
        <v>38988</v>
      </c>
      <c r="C1" s="160" t="s">
        <v>38989</v>
      </c>
      <c r="D1" s="160" t="s">
        <v>166</v>
      </c>
      <c r="E1" s="160" t="s">
        <v>38990</v>
      </c>
      <c r="F1" s="161" t="s">
        <v>38991</v>
      </c>
      <c r="G1" s="162" t="s">
        <v>38992</v>
      </c>
      <c r="H1" s="161" t="s">
        <v>38993</v>
      </c>
      <c r="I1" s="160" t="s">
        <v>38994</v>
      </c>
      <c r="J1" s="160" t="s">
        <v>38995</v>
      </c>
      <c r="K1" s="160" t="s">
        <v>38996</v>
      </c>
      <c r="L1" s="160" t="s">
        <v>8</v>
      </c>
      <c r="M1" s="96"/>
    </row>
    <row r="2" spans="1:13" ht="15">
      <c r="A2" s="37" t="s">
        <v>39094</v>
      </c>
      <c r="B2" s="37" t="str">
        <f>IFERROR(VLOOKUP(D2,DB!A:K,11,0),"")</f>
        <v>R5</v>
      </c>
      <c r="C2" s="37">
        <v>3</v>
      </c>
      <c r="D2" s="120" t="s">
        <v>36034</v>
      </c>
      <c r="E2" s="37" t="s">
        <v>38998</v>
      </c>
      <c r="F2" s="38">
        <v>45891.832060185188</v>
      </c>
      <c r="G2" s="146">
        <f ca="1">IFERROR(NOW()-F2,"")</f>
        <v>60.267079976845707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25.910262847217382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7.327566087958985</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39081</v>
      </c>
      <c r="F5" s="155">
        <v>45948.661111111112</v>
      </c>
      <c r="G5" s="156">
        <f ca="1">IFERROR(NOW()-F5,"")</f>
        <v>3.4380290509216138</v>
      </c>
      <c r="H5" s="155">
        <v>45948.661111111112</v>
      </c>
      <c r="I5" s="154" t="str">
        <f>IFERROR(VLOOKUP(D5,DB!A:F,6,0),"")</f>
        <v>SCECO</v>
      </c>
      <c r="J5" s="154" t="str">
        <f>IFERROR(VLOOKUP(D5,DB!A:G,7,0),"")</f>
        <v>Dead</v>
      </c>
      <c r="K5" s="154" t="s">
        <v>39101</v>
      </c>
      <c r="L5" s="154" t="str">
        <f>IFERROR(VLOOKUP(D5,DB!A:I,9,0),"")</f>
        <v>Latis</v>
      </c>
    </row>
    <row r="6" spans="1:13" s="119" customFormat="1" ht="15">
      <c r="A6" s="154" t="s">
        <v>39102</v>
      </c>
      <c r="B6" s="154" t="str">
        <f>IFERROR(VLOOKUP(D6,DB!A:K,11,0),"")</f>
        <v>R5</v>
      </c>
      <c r="C6" s="154">
        <v>1</v>
      </c>
      <c r="D6" s="154" t="s">
        <v>29516</v>
      </c>
      <c r="E6" s="154" t="s">
        <v>38998</v>
      </c>
      <c r="F6" s="155" t="s">
        <v>39103</v>
      </c>
      <c r="G6" s="156" t="str">
        <f ca="1">IFERROR(NOW()-F6,"")</f>
        <v/>
      </c>
      <c r="H6" s="155">
        <v>45952.082407407404</v>
      </c>
      <c r="I6" s="154" t="str">
        <f>IFERROR(VLOOKUP(D6,DB!A:F,6,0),"")</f>
        <v>Generator-SG</v>
      </c>
      <c r="J6" s="154" t="str">
        <f>IFERROR(VLOOKUP(D6,DB!A:G,7,0),"")</f>
        <v>Vandalized</v>
      </c>
      <c r="K6" s="154" t="s">
        <v>39104</v>
      </c>
      <c r="L6" s="154" t="str">
        <f>IFERROR(VLOOKUP(D6,DB!A:I,9,0),"")</f>
        <v>Latis</v>
      </c>
    </row>
    <row r="7" spans="1:13" ht="15">
      <c r="A7" s="163"/>
      <c r="B7" s="163" t="str">
        <f>IFERROR(VLOOKUP(D7,DB!A:K,11,0),"")</f>
        <v/>
      </c>
      <c r="C7" s="163"/>
      <c r="D7" s="163"/>
      <c r="E7" s="163"/>
      <c r="F7" s="164"/>
      <c r="G7" s="165">
        <f ca="1">IFERROR(NOW()-F7,"")</f>
        <v>45952.099140162034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45952.099140162034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45952.099140162034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45952.099140162034</v>
      </c>
      <c r="H10" s="164"/>
      <c r="I10" s="163" t="str">
        <f>IFERROR(VLOOKUP(D10,DB!A:F,6,0),"")</f>
        <v/>
      </c>
      <c r="J10" s="163" t="str">
        <f>IFERROR(VLOOKUP(D10,DB!A:G,7,0),"")</f>
        <v/>
      </c>
      <c r="K10" s="163"/>
      <c r="L10" s="163" t="str">
        <f>IFERROR(VLOOKUP(D10,DB!A:I,9,0),"")</f>
        <v/>
      </c>
    </row>
    <row r="11" spans="1:13" ht="15">
      <c r="A11" s="163"/>
      <c r="B11" s="163" t="str">
        <f>IFERROR(VLOOKUP(D11,DB!A:K,11,0),"")</f>
        <v/>
      </c>
      <c r="C11" s="163"/>
      <c r="D11"/>
      <c r="E11" s="163"/>
      <c r="F11" s="164"/>
      <c r="G11" s="165">
        <f ca="1">IFERROR(NOW()-F11,"")</f>
        <v>45952.099140162034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45952.099140162034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45952.099140162034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45952.099140162034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45952.099140162034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45952.099140162034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45952.099140162034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45952.099140162034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45952.099140162034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45952.099140162034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45952.099140162034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45952.099140162034</v>
      </c>
      <c r="H22" s="164"/>
      <c r="I22" s="163" t="str">
        <f>IFERROR(VLOOKUP(D22,DB!A:F,6,0),"")</f>
        <v/>
      </c>
      <c r="J22" s="163" t="str">
        <f>IFERROR(VLOOKUP(D22,DB!A:G,7,0),"")</f>
        <v/>
      </c>
      <c r="K22" s="163"/>
      <c r="L22" s="163" t="str">
        <f>IFERROR(VLOOKUP(D22,DB!A:I,9,0),"")</f>
        <v/>
      </c>
    </row>
    <row r="23" spans="1:12" ht="15">
      <c r="A23" s="163"/>
      <c r="B23" s="163" t="str">
        <f>IFERROR(VLOOKUP(D23,DB!A:K,11,0),"")</f>
        <v/>
      </c>
      <c r="C23" s="163"/>
      <c r="D23" s="159"/>
      <c r="E23" s="163"/>
      <c r="F23" s="164"/>
      <c r="G23" s="165">
        <f ca="1">IFERROR(NOW()-F23,"")</f>
        <v>45952.099140162034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45952.099140162034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45952.099140162034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45952.099140162034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45952.099140162034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45952.099140162034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45952.099140162034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45952.099140162034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45952.099140162034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45952.099140162034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45952.099140162034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45952.099140162034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45952.099140162034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45952.099140162034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45952.099140162034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45952.099140162034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45952.099140162034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45952.099140162034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45952.099140162034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45952.099140162034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45952.099140162034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45952.099140162034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45952.099140162034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45952.099140162034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45952.099140162034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45952.099140162034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45952.099140162034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45952.099140162034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45952.099140162034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45952.099140162034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45952.099140162034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45952.099140162034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45952.099140162034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45952.099140162034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45952.099140162034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45952.099140162034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45952.099140162034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45952.099140162034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45952.099140162034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45952.099140162034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45952.099140162034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45952.099140162034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45952.099140162034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45952.099140162034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45952.099140162034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45952.099140162034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45952.099140162034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45952.099140162034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45952.099140162034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45952.099140162034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45952.099140162034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45952.099140162034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45952.099140162034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45952.099140162034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45952.099140162034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45952.099140162034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45952.099140162034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45952.099140162034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45952.099140162034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45952.099140162034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45952.099140162034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45952.099140162034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45952.099140162034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45952.099140162034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45952.099140162034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45952.099140162034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45952.099140162034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45952.099140162034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45952.099140162034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45952.099140162034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45952.099140162034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45952.099140162034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45952.099140162034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45952.099140162034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45952.099140162034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45952.099140162034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45952.099140162034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45952.099140162034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45952.099140162034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45952.099140162034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45952.099140162034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45952.099140162034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45952.099140162034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45952.099140162034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45952.099140162034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45952.099140162034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45952.099140162034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45952.099140162034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45952.099140162034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45952.099140162034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45952.099140162034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45952.099140162034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45952.099140162034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45952.099140162034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45952.099140162034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45952.099140162034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45952.099140162034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45952.099140162034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45952.099140162034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45952.099140162034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45952.099140162034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45952.099140162034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45952.099140162034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45952.099140162034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45952.099140162034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45952.099140162034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45952.099140162034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45952.099140162034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45952.099140162034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45952.099140162034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45952.099140162034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45952.099140162034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45952.099140162034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45952.099140162034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45952.099140162034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45952.099140162034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45952.099140162034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45952.099140162034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45952.099140162034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45952.099140162034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45952.099140162034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45952.099140162034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45952.099140162034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45952.099140162034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45952.099140162034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45952.099140162034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45952.099140162034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45952.099140162034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45952.099140162034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45952.099140162034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45952.099140162034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45952.099140162034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45952.099140162034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45952.099140162034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45952.099140162034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45952.099140162034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45952.099140162034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45952.099140162034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45952.099140162034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45952.099140162034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45952.099140162034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45952.099140162034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45952.099140162034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45952.099140162034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45952.099140162034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45952.099140162034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45952.099140162034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45952.099140162034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45952.099140162034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45952.099140162034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45952.099140162034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45952.099140162034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45952.099140162034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45952.099140162034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45952.099140162034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45952.099140162034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45952.099140162034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45952.099140162034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45952.099140162034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45952.099140162034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45952.099140162034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45952.099140162034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45952.099140162034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45952.099140162034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45952.099140162034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45952.099140162034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45952.099140162034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45952.099140162034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45952.099140162034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45952.099140162034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45952.099140162034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45952.099140162034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45952.099140162034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45952.099140162034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45952.099140162034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45952.099140162034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45952.099140162034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45952.099140162034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45952.099140162034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45952.099140162034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45952.099140162034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45952.099140162034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45952.099140162034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45952.099140162034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45952.099140162034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45952.099140162034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45952.099140162034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45952.099140162034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45952.099140162034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45952.099140162034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45952.099140162034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45952.099140162034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45952.099140162034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45952.099140162034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45952.099140162034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45952.099140162034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45952.099140162034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45952.099140162034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45952.099140162034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45952.099140162034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45952.099140162034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45952.099140162034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45952.099140162034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45952.099140162034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45952.099140162034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45952.099140162034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45952.099140162034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45952.099140162034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45952.099140162034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45952.099140162034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45952.099140162034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45952.099140162034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45952.099140162034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45952.099140162034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45952.099140162034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45952.099140162034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45952.099140162034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45952.099140162034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45952.099140162034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45952.099140162034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45952.099140162034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45952.099140162034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45952.099140162034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45952.099140162034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45952.099140162034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45952.099140162034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45952.099140162034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45952.099140162034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45952.099140162034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45952.099140162034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45952.099140162034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45952.099140162034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45952.099140162034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45952.099140162034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45952.099140162034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45952.099140162034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45952.099140162034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45952.099140162034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45952.099140162034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45952.099140162034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45952.099140162034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45952.099140162034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45952.099140162034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45952.099140162034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45952.099140162034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45952.099140162034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45952.099140162034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45952.099140162034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45952.099140162034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45952.099140162034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45952.099140162034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45952.099140162034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45952.099140162034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45952.099140162034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45952.099140162034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45952.099140162034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45952.099140162034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45952.099140162034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45952.099140162034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45952.099140162034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45952.099140162034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45952.099140162034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45952.099140162034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45952.099140162034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45952.099140162034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45952.099140162034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45952.099140162034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45952.099140162034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45952.099140162034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45952.099140162034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45952.099140162034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45952.099140162034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45952.099140162034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45952.099140162034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45952.099140162034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45952.099140162034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45952.099140162034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45952.099140162034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45952.099140162034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45952.099140162034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45952.099140162034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45952.099140162034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45952.099140162034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45952.099140162034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45952.099140162034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45952.099140162034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45952.099140162034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45952.099140162034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45952.099140162034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45952.099140162034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45952.099140162034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45952.099140162034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45952.099140162034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45952.099140162034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45952.099140162034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45952.099140162034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45952.099140162034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45952.099140162034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45952.099140162034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45952.099140162034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45952.099140162034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45952.099140162034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45952.099140162034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45952.099140162034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45952.099140162034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45952.099140162034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45952.099140162034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45952.099140162034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45952.099140162034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45952.099140162034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45952.099140162034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45952.099140162034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45952.099140162034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45952.099140162034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45952.099140162034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45952.099140162034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45952.099140162034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45952.099140162034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45952.099140162034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45952.099140162034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45952.099140162034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45952.099140162034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45952.099140162034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45952.099140162034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45952.099140162034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45952.099140162034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45952.099140162034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45952.099140162034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45952.099140162034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45952.099140162034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45952.099140162034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45952.099140162034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45952.099140162034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45952.099140162034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45952.099140162034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45952.099140162034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45952.099140162034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45952.099140162034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45952.099140162034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45952.099140162034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45952.099140162034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45952.099140162034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45952.099140162034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45952.099140162034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45952.099140162034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45952.099140162034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45952.099140162034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45952.099140162034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45952.099140162034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45952.099140162034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45952.099140162034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45952.099140162034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45952.099140162034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45952.099140162034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45952.099140162034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45952.099140162034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45952.099140162034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45952.099140162034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45952.099140162034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45952.099140162034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45952.099140162034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45952.099140162034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45952.099140162034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45952.099140162034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45952.099140162034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45952.099140162034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45952.099140162034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45952.099140162034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45952.099140162034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45952.099140162034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45952.099140162034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45952.099140162034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45952.099140162034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45952.099140162034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45952.099140162034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45952.099140162034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45952.099140162034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45952.099140162034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45952.099140162034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45952.099140162034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45952.099140162034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45952.099140162034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45952.099140162034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45952.099140162034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45952.099140162034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45952.099140162034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45952.099140162034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45952.099140162034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45952.099140162034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45952.099140162034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45952.099140162034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45952.099140162034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45952.099140162034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45952.099140162034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45952.099140162034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45952.099140162034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45952.099140162034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45952.099140162034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45952.099140162034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45952.099140162034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45952.099140162034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45952.099140162034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45952.099140162034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45952.099140162034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45952.099140162034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45952.099140162034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45952.099140162034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45952.099140162034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45952.099140162034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45952.099140162034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45952.099140162034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45952.099140162034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45952.099140162034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45952.099140162034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45952.099140162034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45952.099140162034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45952.099140162034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45952.099140162034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45952.099140162034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45952.099140162034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45952.099140162034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45952.099140162034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45952.099140162034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45952.099140162034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45952.099140162034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45952.099140162034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45952.099140162034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45952.099140162034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45952.099140162034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45952.099140162034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45952.099140162034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45952.099140162034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45952.099140162034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45952.099140162034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45952.099140162034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45952.099140162034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45952.099140162034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45952.099140162034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45952.099140162034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45952.099140162034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45952.099140162034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45952.099140162034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45952.099140162034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45952.099140162034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45952.099140162034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45952.099140162034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45952.099140162034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45952.099140162034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45952.099140162034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45952.099140162034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45952.099140162034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45952.099140162034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45952.099140162034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45952.099140162034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45952.099140162034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45952.099140162034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45952.099140162034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45952.099140162034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45952.099140162034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45952.099140162034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45952.099140162034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45952.099140162034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45952.099140162034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45952.099140162034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45952.099140162034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45952.099140162034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45952.099140162034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45952.099140162034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45952.099140162034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45952.099140162034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45952.099140162034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45952.099140162034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45952.099140162034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45952.099140162034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45952.099140162034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45952.099140162034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45952.099140162034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45952.099140162034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45952.099140162034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45952.099140162034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45952.099140162034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45952.099140162034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45952.099140162034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45952.099140162034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45952.099140162034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45952.099140162034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45952.099140162034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45952.099140162034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45952.099140162034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45952.099140162034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45952.099140162034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45952.099140162034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45952.099140162034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45952.099140162034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45952.099140162034</v>
      </c>
      <c r="H517" s="164"/>
      <c r="I517" s="163" t="str">
        <f>IFERROR(VLOOKUP(D517,DB!A:F,6,0),"")</f>
        <v/>
      </c>
      <c r="J517" s="163" t="str">
        <f>IFERROR(VLOOKUP(D517,DB!A:G,7,0),"")</f>
        <v/>
      </c>
      <c r="K517" s="163"/>
      <c r="L517" s="163" t="str">
        <f>IFERROR(VLOOKUP(D517,DB!A:I,9,0),"")</f>
        <v/>
      </c>
    </row>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7" ht="15"/>
    <row r="628" ht="15"/>
    <row r="630" ht="15"/>
    <row r="631" ht="15"/>
    <row r="632" ht="15"/>
    <row r="633" ht="15"/>
    <row r="635" ht="15"/>
    <row r="636" ht="15"/>
    <row r="643" ht="15"/>
    <row r="644" ht="15"/>
    <row r="645" ht="15"/>
    <row r="646" ht="15"/>
    <row r="647" ht="15"/>
    <row r="648" ht="15"/>
    <row r="651" ht="15"/>
    <row r="652" ht="15"/>
    <row r="653" ht="15"/>
    <row r="654" ht="15"/>
    <row r="655" ht="15"/>
    <row r="656" ht="15"/>
    <row r="657" ht="15"/>
    <row r="658" ht="15"/>
    <row r="659" ht="15"/>
    <row r="660" ht="15"/>
    <row r="661" ht="15"/>
    <row r="662"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56" ht="15"/>
    <row r="757" ht="15"/>
    <row r="758" ht="15"/>
    <row r="759" ht="15"/>
    <row r="760" ht="15"/>
    <row r="761" ht="15"/>
    <row r="762" ht="15"/>
    <row r="763" ht="15"/>
    <row r="764" ht="15"/>
    <row r="765"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4" ht="15"/>
    <row r="885" ht="15"/>
    <row r="1055" ht="15"/>
    <row r="1056" ht="15"/>
    <row r="1057" ht="15"/>
    <row r="1058" ht="15"/>
    <row r="1059" ht="15"/>
    <row r="1060"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30" ht="15"/>
    <row r="1131" ht="15"/>
    <row r="1133" ht="15"/>
    <row r="1134" ht="15"/>
    <row r="1135" ht="15"/>
    <row r="1136" ht="15"/>
    <row r="1137" ht="15"/>
    <row r="1138" ht="15"/>
    <row r="1139" ht="15"/>
    <row r="1141" ht="15"/>
    <row r="1142" ht="15"/>
    <row r="1143"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2" ht="15"/>
    <row r="1213" ht="15"/>
    <row r="1214" ht="15"/>
    <row r="1215" ht="15"/>
    <row r="1216" ht="15"/>
    <row r="1217" ht="15"/>
    <row r="1218"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8" ht="15"/>
    <row r="1279" ht="15"/>
    <row r="1282" ht="15"/>
    <row r="1283" ht="15"/>
    <row r="1284" ht="15"/>
    <row r="1285" ht="15"/>
    <row r="1286" ht="15"/>
    <row r="1287" ht="15"/>
    <row r="1288" ht="15"/>
    <row r="1289" ht="15"/>
    <row r="1292" ht="15"/>
    <row r="1293" ht="15"/>
    <row r="1294" ht="15"/>
    <row r="1295" ht="15"/>
    <row r="1296" ht="15"/>
    <row r="1297" ht="15"/>
    <row r="1298" ht="15"/>
    <row r="1299" ht="15"/>
    <row r="1300" ht="15"/>
    <row r="1301" ht="15"/>
    <row r="1302" ht="15"/>
    <row r="1303" ht="15"/>
    <row r="1305" ht="15"/>
    <row r="1306" ht="15"/>
    <row r="1307" ht="15"/>
    <row r="1310" ht="15"/>
    <row r="1312" ht="15"/>
    <row r="1314" ht="15"/>
    <row r="1317" ht="15"/>
    <row r="1318" ht="15"/>
    <row r="1319" ht="15"/>
    <row r="1321" ht="15"/>
    <row r="1323" ht="15"/>
    <row r="1324" ht="15"/>
    <row r="1325" ht="15"/>
    <row r="1326"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
  <sheetViews>
    <sheetView workbookViewId="0">
      <selection activeCell="F4" sqref="F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45952.099140162034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45952.099140162034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45952.099140162034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45952.099140162034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45952.099140162034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45952.099140162034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45952.099140162034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45952.099140162034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45952.099140162034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45952.099140162034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45952.099140162034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45952.099140162034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45952.099140162034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45952.099140162034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45952.099140162034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45952.099140162034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45952.099140162034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45952.099140162034</v>
      </c>
      <c r="H19" s="109"/>
      <c r="I19" s="105" t="str">
        <f>IFERROR(VLOOKUP(D19,DB!A:F,6,0),"")</f>
        <v/>
      </c>
      <c r="J19" s="104" t="str">
        <f>IFERROR(VLOOKUP(D19,DB!A:G,7,0),"")</f>
        <v/>
      </c>
      <c r="K19" s="110"/>
      <c r="L19" s="111" t="str">
        <f>IFERROR(VLOOKUP(D19,DB!A:I,9,0),"")</f>
        <v/>
      </c>
    </row>
  </sheetData>
  <dataValidations count="2">
    <dataValidation allowBlank="1" showInputMessage="1" showErrorMessage="1" sqref="E1" xr:uid="{380493DB-286A-4683-AF55-C78F04945A49}"/>
    <dataValidation type="list" allowBlank="1" showInputMessage="1" showErrorMessage="1" sqref="E2:E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2025-10-21T23:23:47Z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