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487" documentId="13_ncr:1_{F6CB121F-512D-4AA6-A0C1-0FB36C537598}" xr6:coauthVersionLast="47" xr6:coauthVersionMax="47" xr10:uidLastSave="{DFA14081-868F-4CA2-A340-CF8B1ABE8D95}"/>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0" i="4"/>
  <c r="G11" i="4"/>
  <c r="G1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<sst xmlns="http://schemas.openxmlformats.org/spreadsheetml/2006/main" count="178600" uniqueCount="39084">
  <si>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</si>
  <si>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</si>
  <si>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</si>
  <si>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</si>
  <si>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</si>
  <si>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</si>
  <si>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</si>
  <si>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</si>
  <si>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</si>
  <si>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</si>
  <si>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</si>
  <si>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</si>
  <si>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</si>
  <si>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</si>
  <si>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</si>
  <si>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</si>
  <si>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</si>
  <si>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</si>
  <si>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</si>
  <si>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</si>
  <si>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</si>
  <si>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</si>
  <si>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</si>
  <si>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</si>
  <si>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</si>
  <si>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</si>
  <si>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</si>
  <si>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</si>
  <si>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</si>
  <si>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</si>
  <si>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</si>
  <si>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</si>
  <si>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</si>
  <si>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</si>
  <si>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</si>
  <si>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</si>
  <si>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</si>
  <si>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</si>
  <si>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</si>
  <si>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</si>
  <si>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</si>
  <si>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</si>
  <si>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</si>
  <si>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</si>
  <si>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</si>
  <si>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</si>
  <si>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</si>
  <si>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</si>
  <si>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</si>
  <si>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</si>
  <si>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</si>
  <si>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</si>
  <si>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</si>
  <si>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</si>
  <si>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</si>
  <si>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</si>
  <si>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</si>
  <si>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</si>
  <si>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</si>
  <si>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</si>
  <si>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</si>
  <si>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</si>
  <si>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</si>
  <si>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</si>
  <si>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</si>
  <si>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</si>
  <si>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</si>
  <si>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</si>
  <si>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</si>
  <si>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</si>
  <si>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</si>
  <si>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</si>
  <si>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</si>
  <si>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</si>
  <si>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</si>
  <si>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</si>
  <si>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</si>
  <si>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</si>
  <si>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</si>
  <si>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</si>
  <si>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</si>
  <si>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</si>
  <si>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</si>
  <si>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</si>
  <si>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</si>
  <si>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</si>
  <si>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</si>
  <si>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</si>
  <si>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</si>
  <si>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</si>
  <si>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</si>
  <si>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</si>
  <si>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</si>
  <si>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</si>
  <si>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</si>
  <si>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</si>
  <si>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</si>
  <si>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</si>
  <si>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</si>
  <si>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</si>
  <si>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</si>
  <si>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</si>
  <si>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</si>
  <si>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</si>
  <si>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</si>
  <si>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</si>
  <si>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</si>
  <si>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</si>
  <si>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</si>
  <si>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</si>
  <si>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</si>
  <si>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</si>
  <si>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</si>
  <si>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</si>
  <si>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</si>
  <si>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</si>
  <si>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</si>
  <si>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</si>
  <si>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</si>
  <si>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</si>
  <si>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</si>
  <si>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</si>
  <si>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</si>
  <si>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</si>
  <si>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</si>
  <si>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</si>
  <si>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</si>
  <si>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</si>
  <si>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</si>
  <si>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</si>
  <si>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</si>
  <si>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</si>
  <si>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</si>
  <si>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</si>
  <si>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</si>
  <si>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</si>
  <si>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</si>
  <si>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</si>
  <si>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</si>
  <si>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</si>
  <si>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</si>
  <si>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</si>
  <si>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</si>
  <si>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</si>
  <si>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</si>
  <si>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</si>
  <si>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</si>
  <si>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</si>
  <si>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</si>
  <si>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</si>
  <si>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</si>
  <si>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</si>
  <si>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</si>
  <si>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</si>
  <si>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</si>
  <si>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</si>
  <si>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</si>
  <si>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</si>
  <si>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</si>
  <si>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</si>
  <si>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</si>
  <si>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</si>
  <si>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</si>
  <si>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</si>
  <si>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</si>
  <si>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</si>
  <si>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</si>
  <si>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</si>
  <si>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</si>
  <si>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</si>
  <si>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</si>
  <si>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</si>
  <si>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</si>
  <si>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</si>
  <si>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</si>
  <si>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</si>
  <si>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</si>
  <si>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</si>
  <si>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</si>
  <si>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</si>
  <si>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</si>
  <si>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</si>
  <si>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</si>
  <si>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</si>
  <si>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</si>
  <si>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</si>
  <si>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</si>
  <si>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</si>
  <si>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</si>
  <si>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</si>
  <si>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</si>
  <si>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</si>
  <si>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</si>
  <si>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</si>
  <si>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</si>
  <si>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</si>
  <si>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</si>
  <si>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</si>
  <si>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</si>
  <si>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</si>
  <si>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</si>
  <si>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</si>
  <si>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</si>
  <si>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</si>
  <si>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</si>
  <si>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</si>
  <si>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</si>
  <si>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</si>
  <si>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</si>
  <si>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</si>
  <si>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</si>
  <si>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</si>
  <si>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</si>
  <si>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</si>
  <si>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</si>
  <si>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</si>
  <si>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</si>
  <si>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</si>
  <si>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</si>
  <si>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</si>
  <si>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</si>
  <si>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</si>
  <si>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</si>
  <si>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</si>
  <si>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</si>
  <si>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</si>
  <si>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</si>
  <si>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</si>
  <si>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</si>
  <si>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</si>
  <si>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</si>
  <si>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</si>
  <si>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</si>
  <si>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</si>
  <si>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</si>
  <si>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</si>
  <si>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</si>
  <si>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</si>
  <si>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</si>
  <si>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</si>
  <si>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</si>
  <si>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</si>
  <si>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</si>
  <si>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</si>
  <si>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</si>
  <si>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</si>
  <si>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</si>
  <si>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</si>
  <si>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</si>
  <si>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</si>
  <si>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</si>
  <si>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</si>
  <si>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</si>
  <si>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</si>
  <si>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</si>
  <si>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</si>
  <si>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</si>
  <si>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</si>
  <si>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</si>
  <si>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</si>
  <si>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</si>
  <si>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</si>
  <si>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</si>
  <si>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</si>
  <si>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</si>
  <si>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</si>
  <si>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</si>
  <si>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</si>
  <si>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</si>
  <si>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</si>
  <si>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</si>
  <si>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</si>
  <si>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</si>
  <si>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</si>
  <si>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</si>
  <si>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</si>
  <si>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</si>
  <si>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</si>
  <si>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</si>
  <si>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</si>
  <si>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</si>
  <si>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</si>
  <si>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</si>
  <si>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</si>
  <si>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</si>
  <si>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</si>
  <si>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</si>
  <si>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</si>
  <si>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</si>
  <si>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</si>
  <si>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</si>
  <si>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</si>
  <si>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</si>
  <si>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</si>
  <si>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</si>
  <si>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</si>
  <si>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</si>
  <si>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</si>
  <si>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</si>
  <si>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</si>
  <si>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</si>
  <si>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</si>
  <si>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</si>
  <si>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</si>
  <si>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</si>
  <si>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</si>
  <si>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</si>
  <si>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</si>
  <si>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</si>
  <si>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</si>
  <si>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</si>
  <si>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</si>
  <si>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</si>
  <si>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</si>
  <si>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</si>
  <si>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</si>
  <si>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</si>
  <si>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</si>
  <si>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</si>
  <si>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</si>
  <si>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</si>
  <si>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</si>
  <si>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</si>
  <si>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</si>
  <si>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</si>
  <si>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</si>
  <si>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</si>
  <si>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</si>
  <si>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</si>
  <si>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</si>
  <si>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</si>
  <si>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</si>
  <si>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</si>
  <si>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</si>
  <si>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</si>
  <si>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</si>
  <si>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</si>
  <si>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</si>
  <si>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</si>
  <si>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</si>
  <si>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</si>
  <si>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</si>
  <si>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</si>
  <si>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</si>
  <si>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</si>
  <si>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</si>
  <si>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</si>
  <si>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</si>
  <si>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</si>
  <si>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</si>
  <si>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</si>
  <si>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</si>
  <si>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</si>
  <si>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</si>
  <si>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</si>
  <si>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</si>
  <si>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</si>
  <si>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</si>
  <si>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</si>
  <si>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</si>
  <si>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</si>
  <si>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</si>
  <si>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</si>
  <si>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</si>
  <si>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</si>
  <si>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</si>
  <si>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</si>
  <si>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</si>
  <si>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</si>
  <si>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</si>
  <si>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</si>
  <si>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</si>
  <si>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</si>
  <si>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</si>
  <si>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</si>
  <si>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</si>
  <si>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</si>
  <si>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</si>
  <si>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</si>
  <si>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</si>
  <si>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</si>
  <si>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</si>
  <si>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</si>
  <si>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</si>
  <si>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</si>
  <si>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</si>
  <si>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</si>
  <si>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</si>
  <si>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</si>
  <si>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</si>
  <si>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</si>
  <si>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</si>
  <si>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</si>
  <si>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</si>
  <si>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</si>
  <si>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</si>
  <si>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</si>
  <si>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</si>
  <si>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</si>
  <si>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</si>
  <si>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</si>
  <si>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</si>
  <si>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</si>
  <si>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</si>
  <si>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</si>
  <si>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</si>
  <si>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</si>
  <si>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</si>
  <si>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</si>
  <si>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</si>
  <si>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</si>
  <si>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</si>
  <si>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</si>
  <si>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</si>
  <si>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</si>
  <si>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</si>
  <si>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</si>
  <si>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</si>
  <si>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</si>
  <si>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</si>
  <si>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</si>
  <si>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</si>
  <si>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</si>
  <si>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</si>
  <si>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</si>
  <si>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</si>
  <si>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</si>
  <si>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</si>
  <si>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</si>
  <si>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</si>
  <si>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</si>
  <si>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</si>
  <si>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</si>
  <si>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</si>
  <si>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</si>
  <si>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</si>
  <si>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</si>
  <si>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</si>
  <si>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</si>
  <si>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</si>
  <si>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</si>
  <si>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</si>
  <si>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</si>
  <si>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</si>
  <si>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</si>
  <si>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</si>
  <si>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</si>
  <si>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</si>
  <si>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</si>
  <si>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</si>
  <si>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</si>
  <si>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</si>
  <si>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</si>
  <si>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</si>
  <si>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</si>
  <si>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</si>
  <si>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</si>
  <si>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</si>
  <si>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</si>
  <si>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</si>
  <si>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</si>
  <si>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</si>
  <si>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</si>
  <si>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</si>
  <si>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</si>
  <si>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</si>
  <si>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</si>
  <si>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</si>
  <si>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</si>
  <si>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</si>
  <si>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</si>
  <si>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</si>
  <si>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</si>
  <si>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</si>
  <si>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</si>
  <si>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</si>
  <si>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</si>
  <si>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</si>
  <si>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</si>
  <si>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</si>
  <si>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</si>
  <si>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</si>
  <si>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</si>
  <si>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</si>
  <si>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</si>
  <si>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</si>
  <si>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</si>
  <si>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</si>
  <si>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</si>
  <si>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</si>
  <si>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</si>
  <si>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</si>
  <si>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</si>
  <si>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</si>
  <si>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</si>
  <si>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</si>
  <si>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</si>
  <si>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</si>
  <si>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</si>
  <si>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</si>
  <si>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</si>
  <si>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</si>
  <si>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</si>
  <si>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</si>
  <si>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</si>
  <si>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</si>
  <si>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</si>
  <si>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</si>
  <si>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</si>
  <si>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</si>
  <si>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</si>
  <si>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</si>
  <si>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</si>
  <si>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</si>
  <si>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</si>
  <si>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</si>
  <si>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</si>
  <si>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</si>
  <si>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</si>
  <si>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</si>
  <si>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</si>
  <si>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</si>
  <si>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</si>
  <si>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</si>
  <si>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</si>
  <si>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</si>
  <si>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</si>
  <si>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</si>
  <si>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</si>
  <si>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</si>
  <si>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</si>
  <si>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</si>
  <si>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</si>
  <si>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</si>
  <si>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</si>
  <si>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</si>
  <si>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</si>
  <si>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</si>
  <si>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</si>
  <si>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</si>
  <si>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</si>
  <si>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</si>
  <si>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</si>
  <si>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</si>
  <si>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</si>
  <si>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</si>
  <si>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</si>
  <si>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</si>
  <si>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</si>
  <si>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</si>
  <si>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</si>
  <si>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</si>
  <si>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</si>
  <si>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</si>
  <si>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</si>
  <si>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</si>
  <si>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</si>
  <si>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</si>
  <si>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</si>
  <si>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</si>
  <si>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</si>
  <si>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</si>
  <si>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</si>
  <si>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</si>
  <si>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</si>
  <si>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</si>
  <si>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</si>
  <si>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</si>
  <si>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</si>
  <si>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</si>
  <si>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</si>
  <si>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</si>
  <si>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</si>
  <si>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</si>
  <si>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</si>
  <si>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</si>
  <si>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</si>
  <si>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</si>
  <si>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</si>
  <si>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</si>
  <si>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</si>
  <si>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</si>
  <si>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</si>
  <si>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</si>
  <si>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</si>
  <si>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</si>
  <si>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</si>
  <si>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</si>
  <si>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</si>
  <si>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</si>
  <si>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</si>
  <si>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</si>
  <si>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</si>
  <si>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</si>
  <si>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</si>
  <si>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</si>
  <si>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</si>
  <si>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</si>
  <si>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</si>
  <si>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</si>
  <si>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</si>
  <si>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</si>
  <si>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</si>
  <si>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</si>
  <si>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</si>
  <si>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</si>
  <si>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</si>
  <si>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</si>
  <si>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</si>
  <si>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</si>
  <si>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</si>
  <si>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</si>
  <si>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</si>
  <si>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</si>
  <si>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</si>
  <si>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</si>
  <si>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</si>
  <si>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</si>
  <si>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</si>
  <si>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</si>
  <si>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</si>
  <si>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</si>
  <si>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</si>
  <si>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</si>
  <si>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</si>
  <si>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</si>
  <si>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</si>
  <si>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</si>
  <si>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</si>
  <si>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</si>
  <si>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</si>
  <si>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</si>
  <si>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</si>
  <si>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</si>
  <si>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</si>
  <si>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</si>
  <si>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</si>
  <si>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</si>
  <si>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</si>
  <si>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</si>
  <si>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</si>
  <si>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</si>
  <si>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</si>
  <si>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</si>
  <si>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</si>
  <si>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</si>
  <si>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</si>
  <si>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</si>
  <si>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</si>
  <si>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</si>
  <si>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</si>
  <si>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</si>
  <si>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</si>
  <si>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</si>
  <si>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</si>
  <si>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</si>
  <si>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</si>
  <si>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</si>
  <si>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</si>
  <si>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</si>
  <si>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</si>
  <si>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</si>
  <si>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</si>
  <si>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</si>
  <si>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</si>
  <si>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</si>
  <si>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</si>
  <si>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</si>
  <si>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</si>
  <si>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</si>
  <si>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</si>
  <si>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</si>
  <si>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</si>
  <si>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</si>
  <si>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</si>
  <si>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</si>
  <si>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</si>
  <si>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</si>
  <si>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</si>
  <si>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</si>
  <si>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</si>
  <si>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</si>
  <si>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</si>
  <si>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</si>
  <si>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</si>
  <si>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</si>
  <si>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</si>
  <si>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</si>
  <si>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</si>
  <si>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</si>
  <si>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</si>
  <si>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</si>
  <si>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</si>
  <si>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</si>
  <si>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</si>
  <si>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</si>
  <si>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</si>
  <si>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</si>
  <si>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</si>
  <si>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</si>
  <si>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</si>
  <si>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</si>
  <si>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</si>
  <si>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</si>
  <si>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</si>
  <si>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</si>
  <si>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</si>
  <si>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</si>
  <si>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</si>
  <si>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</si>
  <si>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</si>
  <si>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</si>
  <si>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</si>
  <si>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</si>
  <si>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</si>
  <si>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</si>
  <si>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</si>
  <si>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</si>
  <si>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</si>
  <si>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</si>
  <si>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</si>
  <si>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</si>
  <si>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</si>
  <si>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</si>
  <si>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</si>
  <si>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</si>
  <si>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</si>
  <si>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</si>
  <si>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</si>
  <si>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</si>
  <si>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</si>
  <si>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</si>
  <si>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</si>
  <si>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</si>
  <si>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</si>
  <si>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</si>
  <si>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</si>
  <si>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</si>
  <si>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</si>
  <si>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</si>
  <si>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</si>
  <si>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</si>
  <si>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</si>
  <si>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</si>
  <si>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</si>
  <si>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</si>
  <si>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</si>
  <si>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</si>
  <si>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</si>
  <si>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</si>
  <si>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</si>
  <si>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</si>
  <si>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</si>
  <si>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</si>
  <si>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</si>
  <si>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</si>
  <si>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</si>
  <si>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</si>
  <si>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</si>
  <si>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</si>
  <si>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</si>
  <si>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</si>
  <si>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</si>
  <si>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</si>
  <si>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</si>
  <si>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</si>
  <si>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</si>
  <si>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</si>
  <si>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</si>
  <si>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</si>
  <si>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</si>
  <si>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</si>
  <si>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</si>
  <si>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</si>
  <si>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</si>
  <si>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</si>
  <si>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</si>
  <si>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</si>
  <si>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</si>
  <si>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</si>
  <si>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</si>
  <si>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</si>
  <si>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</si>
  <si>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</si>
  <si>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</si>
  <si>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</si>
  <si>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</si>
  <si>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</si>
  <si>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</si>
  <si>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</si>
  <si>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</si>
  <si>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</si>
  <si>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</si>
  <si>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</si>
  <si>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</si>
  <si>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</si>
  <si>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</si>
  <si>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</si>
  <si>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</si>
  <si>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</si>
  <si>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</si>
  <si>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</si>
  <si>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</si>
  <si>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</si>
  <si>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</si>
  <si>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</si>
  <si>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</si>
  <si>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</si>
  <si>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</si>
  <si>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</si>
  <si>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</si>
  <si>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</si>
  <si>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</si>
  <si>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</si>
  <si>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</si>
  <si>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</si>
  <si>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</si>
  <si>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</si>
  <si>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</si>
  <si>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</si>
  <si>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</si>
  <si>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</si>
  <si>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</si>
  <si>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</si>
  <si>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</si>
  <si>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</si>
  <si>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</si>
  <si>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</si>
  <si>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</si>
  <si>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</si>
  <si>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</si>
  <si>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</si>
  <si>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</si>
  <si>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</si>
  <si>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</si>
  <si>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</si>
  <si>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</si>
  <si>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</si>
  <si>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</si>
  <si>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</si>
  <si>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</si>
  <si>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</si>
  <si>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</si>
  <si>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</si>
  <si>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</si>
  <si>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</si>
  <si>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</si>
  <si>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</si>
  <si>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</si>
  <si>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</si>
  <si>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</si>
  <si>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</si>
  <si>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</si>
  <si>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</si>
  <si>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</si>
  <si>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</si>
  <si>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</si>
  <si>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</si>
  <si>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</si>
  <si>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</si>
  <si>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</si>
  <si>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</si>
  <si>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</si>
  <si>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</si>
  <si>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</si>
  <si>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</si>
  <si>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</si>
  <si>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</si>
  <si>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</si>
  <si>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</si>
  <si>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</si>
  <si>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</si>
  <si>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</si>
  <si>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</si>
  <si>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</si>
  <si>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</si>
  <si>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</si>
  <si>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</si>
  <si>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</si>
  <si>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</si>
  <si>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</si>
  <si>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</si>
  <si>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</si>
  <si>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</si>
  <si>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</si>
  <si>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</si>
  <si>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</si>
  <si>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</si>
  <si>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</si>
  <si>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</si>
  <si>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</si>
  <si>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</si>
  <si>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</si>
  <si>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</si>
  <si>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</si>
  <si>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</si>
  <si>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</si>
  <si>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</si>
  <si>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</si>
  <si>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</si>
  <si>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</si>
  <si>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</si>
  <si>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</si>
  <si>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</si>
  <si>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</si>
  <si>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</si>
  <si>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</si>
  <si>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</si>
  <si>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</si>
  <si>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</si>
  <si>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</si>
  <si>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</si>
  <si>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</si>
  <si>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</si>
  <si>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</si>
  <si>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</si>
  <si>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</si>
  <si>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</si>
  <si>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</si>
  <si>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</si>
  <si>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</si>
  <si>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</si>
  <si>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</si>
  <si>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</si>
  <si>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</si>
  <si>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</si>
  <si>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</si>
  <si>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</si>
  <si>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</si>
  <si>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</si>
  <si>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</si>
  <si>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</si>
  <si>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</si>
  <si>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</si>
  <si>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</si>
  <si>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</si>
  <si>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</si>
  <si>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</si>
  <si>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</si>
  <si>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</si>
  <si>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</si>
  <si>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</si>
  <si>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</si>
  <si>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</si>
  <si>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</si>
  <si>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</si>
  <si>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</si>
  <si>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</si>
  <si>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</si>
  <si>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</si>
  <si>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</si>
  <si>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</si>
  <si>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</si>
  <si>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</si>
  <si>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</si>
  <si>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</si>
  <si>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</si>
  <si>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</si>
  <si>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</si>
  <si>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</si>
  <si>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</si>
  <si>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</si>
  <si>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</si>
  <si>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</si>
  <si>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</si>
  <si>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</si>
  <si>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</si>
  <si>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</si>
  <si>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</si>
  <si>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</si>
  <si>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</si>
  <si>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</si>
  <si>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</si>
  <si>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</si>
  <si>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</si>
  <si>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</si>
  <si>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</si>
  <si>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</si>
  <si>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</si>
  <si>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</si>
  <si>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</si>
  <si>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</si>
  <si>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</si>
  <si>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</si>
  <si>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</si>
  <si>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</si>
  <si>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</si>
  <si>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</si>
  <si>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</si>
  <si>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</si>
  <si>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</si>
  <si>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</si>
  <si>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</si>
  <si>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</si>
  <si>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</si>
  <si>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</si>
  <si>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</si>
  <si>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</si>
  <si>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</si>
  <si>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</si>
  <si>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</si>
  <si>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</si>
  <si>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</si>
  <si>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</si>
  <si>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</si>
  <si>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</si>
  <si>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</si>
  <si>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</si>
  <si>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</si>
  <si>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</si>
  <si>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</si>
  <si>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</si>
  <si>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</si>
  <si>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</si>
  <si>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</si>
  <si>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</si>
  <si>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</si>
  <si>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</si>
  <si>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</si>
  <si>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</si>
  <si>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</si>
  <si>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</si>
  <si>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</si>
  <si>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</si>
  <si>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</si>
  <si>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</si>
  <si>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</si>
  <si>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</si>
  <si>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</si>
  <si>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</si>
  <si>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</si>
  <si>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</si>
  <si>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</si>
  <si>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</si>
  <si>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</si>
  <si>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</si>
  <si>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</si>
  <si>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</si>
  <si>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</si>
  <si>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</si>
  <si>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</si>
  <si>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</si>
  <si>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</si>
  <si>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</si>
  <si>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</si>
  <si>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</si>
  <si>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</si>
  <si>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</si>
  <si>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</si>
  <si>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</si>
  <si>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</si>
  <si>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</si>
  <si>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</si>
  <si>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</si>
  <si>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</si>
  <si>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</si>
  <si>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</si>
  <si>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</si>
  <si>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</si>
  <si>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</si>
  <si>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</si>
  <si>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</si>
  <si>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</si>
  <si>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</si>
  <si>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</si>
  <si>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</si>
  <si>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</si>
  <si>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</si>
  <si>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</si>
  <si>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</si>
  <si>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</si>
  <si>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</si>
  <si>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</si>
  <si>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</si>
  <si>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</si>
  <si>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</si>
  <si>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</si>
  <si>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</si>
  <si>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</si>
  <si>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</si>
  <si>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</si>
  <si>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</si>
  <si>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</si>
  <si>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</si>
  <si>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</si>
  <si>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</si>
  <si>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</si>
  <si>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</si>
  <si>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</si>
  <si>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</si>
  <si>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</si>
  <si>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</si>
  <si>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</si>
  <si>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</si>
  <si>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</si>
  <si>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</si>
  <si>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</si>
  <si>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</si>
  <si>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</si>
  <si>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</si>
  <si>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</si>
  <si>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</si>
  <si>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</si>
  <si>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</si>
  <si>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</si>
  <si>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</si>
  <si>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</si>
  <si>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</si>
  <si>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</si>
  <si>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</si>
  <si>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</si>
  <si>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</si>
  <si>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</si>
  <si>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</si>
  <si>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</si>
  <si>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</si>
  <si>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</si>
  <si>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</si>
  <si>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</si>
  <si>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</si>
  <si>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</si>
  <si>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</si>
  <si>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</si>
  <si>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</si>
  <si>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</si>
  <si>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</si>
  <si>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</si>
  <si>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</si>
  <si>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</si>
  <si>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</si>
  <si>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</si>
  <si>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</si>
  <si>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</si>
  <si>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</si>
  <si>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</si>
  <si>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</si>
  <si>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</si>
  <si>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</si>
  <si>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</si>
  <si>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</si>
  <si>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</si>
  <si>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</si>
  <si>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</si>
  <si>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</si>
  <si>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</si>
  <si>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</si>
  <si>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</si>
  <si>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</si>
  <si>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</si>
  <si>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</si>
  <si>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</si>
  <si>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</si>
  <si>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</si>
  <si>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</si>
  <si>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</si>
  <si>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</si>
  <si>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</si>
  <si>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</si>
  <si>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</si>
  <si>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</si>
  <si>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</si>
  <si>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</si>
  <si>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</si>
  <si>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</si>
  <si>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</si>
  <si>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</si>
  <si>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</si>
  <si>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</si>
  <si>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</si>
  <si>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</si>
  <si>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</si>
  <si>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</si>
  <si>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</si>
  <si>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</si>
  <si>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</si>
  <si>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</si>
  <si>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</si>
  <si>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</si>
  <si>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</si>
  <si>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</si>
  <si>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</si>
  <si>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</si>
  <si>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</si>
  <si>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</si>
  <si>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</si>
  <si>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</si>
  <si>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</si>
  <si>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</si>
  <si>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</si>
  <si>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</si>
  <si>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</si>
  <si>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</si>
  <si>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</si>
  <si>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</si>
  <si>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</si>
  <si>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</si>
  <si>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</si>
  <si>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</si>
  <si>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</si>
  <si>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</si>
  <si>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</si>
  <si>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</si>
  <si>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</si>
  <si>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</si>
  <si>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</si>
  <si>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</si>
  <si>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</si>
  <si>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</si>
  <si>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</si>
  <si>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</si>
  <si>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</si>
  <si>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</si>
  <si>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</si>
  <si>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</si>
  <si>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</si>
  <si>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</si>
  <si>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</si>
  <si>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</si>
  <si>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</si>
  <si>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</si>
  <si>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</si>
  <si>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</si>
  <si>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</si>
  <si>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</si>
  <si>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</si>
  <si>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</si>
  <si>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</si>
  <si>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</si>
  <si>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</si>
  <si>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</si>
  <si>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</si>
  <si>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</si>
  <si>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</si>
  <si>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</si>
  <si>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</si>
  <si>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</si>
  <si>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</si>
  <si>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</si>
  <si>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</si>
  <si>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</si>
  <si>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</si>
  <si>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</si>
  <si>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</si>
  <si>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</si>
  <si>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</si>
  <si>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</si>
  <si>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</si>
  <si>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</si>
  <si>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</si>
  <si>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</si>
  <si>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</si>
  <si>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</si>
  <si>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</si>
  <si>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</si>
  <si>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</si>
  <si>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</si>
  <si>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</si>
  <si>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</si>
  <si>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</si>
  <si>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</si>
  <si>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</si>
  <si>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</si>
  <si>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</si>
  <si>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</si>
  <si>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</si>
  <si>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</si>
  <si>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</si>
  <si>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</si>
  <si>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</si>
  <si>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</si>
  <si>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</si>
  <si>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</si>
  <si>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</si>
  <si>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</si>
  <si>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</si>
  <si>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</si>
  <si>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</si>
  <si>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</si>
  <si>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</si>
  <si>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</si>
  <si>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</si>
  <si>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</si>
  <si>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</si>
  <si>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</si>
  <si>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</si>
  <si>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</si>
  <si>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</si>
  <si>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</si>
  <si>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</si>
  <si>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</si>
  <si>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</si>
  <si>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</si>
  <si>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</si>
  <si>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</si>
  <si>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</si>
  <si>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</si>
  <si>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</si>
  <si>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</si>
  <si>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</si>
  <si>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</si>
  <si>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</si>
  <si>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</si>
  <si>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</si>
  <si>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</si>
  <si>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</si>
  <si>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</si>
  <si>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</si>
  <si>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</si>
  <si>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</si>
  <si>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</si>
  <si>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</si>
  <si>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</si>
  <si>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</si>
  <si>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</si>
  <si>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</si>
  <si>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</si>
  <si>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</si>
  <si>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</si>
  <si>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</si>
  <si>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</si>
  <si>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</si>
  <si>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</si>
  <si>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</si>
  <si>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</si>
  <si>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</si>
  <si>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</si>
  <si>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</si>
  <si>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</si>
  <si>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</si>
  <si>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</si>
  <si>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</si>
  <si>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</si>
  <si>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</si>
  <si>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</si>
  <si>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</si>
  <si>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</si>
  <si>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</si>
  <si>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</si>
  <si>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</si>
  <si>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</si>
  <si>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</si>
  <si>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</si>
  <si>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</si>
  <si>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</si>
  <si>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</si>
  <si>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</si>
  <si>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</si>
  <si>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</si>
  <si>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</si>
  <si>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</si>
  <si>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</si>
  <si>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</si>
  <si>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</si>
  <si>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</si>
  <si>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</si>
  <si>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</si>
  <si>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</si>
  <si>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</si>
  <si>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</si>
  <si>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</si>
  <si>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</si>
  <si>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</si>
  <si>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</si>
  <si>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</si>
  <si>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</si>
  <si>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</si>
  <si>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</si>
  <si>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</si>
  <si>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</si>
  <si>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</si>
  <si>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</si>
  <si>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</si>
  <si>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</si>
  <si>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</si>
  <si>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</si>
  <si>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</si>
  <si>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</si>
  <si>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</si>
  <si>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</si>
  <si>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</si>
  <si>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</si>
  <si>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</si>
  <si>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</si>
  <si>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</si>
  <si>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</si>
  <si>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</si>
  <si>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</si>
  <si>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</si>
  <si>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</si>
  <si>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</si>
  <si>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</si>
  <si>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</si>
  <si>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</si>
  <si>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</si>
  <si>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</si>
  <si>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</si>
  <si>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</si>
  <si>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</si>
  <si>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</si>
  <si>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</si>
  <si>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</si>
  <si>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</si>
  <si>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</si>
  <si>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</si>
  <si>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</si>
  <si>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</si>
  <si>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</si>
  <si>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</si>
  <si>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</si>
  <si>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</si>
  <si>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</si>
  <si>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</si>
  <si>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</si>
  <si>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</si>
  <si>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</si>
  <si>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</si>
  <si>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</si>
  <si>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</si>
  <si>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</si>
  <si>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</si>
  <si>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</si>
  <si>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</si>
  <si>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</si>
  <si>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</si>
  <si>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</si>
  <si>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</si>
  <si>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</si>
  <si>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</si>
  <si>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</si>
  <si>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</si>
  <si>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</si>
  <si>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</si>
  <si>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</si>
  <si>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</si>
  <si>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</si>
  <si>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</si>
  <si>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</si>
  <si>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</si>
  <si>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</si>
  <si>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</si>
  <si>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</si>
  <si>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</si>
  <si>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</si>
  <si>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</si>
  <si>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</si>
  <si>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</si>
  <si>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</si>
  <si>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</si>
  <si>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</si>
  <si>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</si>
  <si>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</si>
  <si>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</si>
  <si>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</si>
  <si>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</si>
  <si>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</si>
  <si>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</si>
  <si>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</si>
  <si>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</si>
  <si>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</si>
  <si>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</si>
  <si>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</si>
  <si>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</si>
  <si>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</si>
  <si>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</si>
  <si>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</si>
  <si>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</si>
  <si>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</si>
  <si>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</si>
  <si>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</si>
  <si>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</si>
  <si>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</si>
  <si>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</si>
  <si>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</si>
  <si>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</si>
  <si>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</si>
  <si>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</si>
  <si>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</si>
  <si>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</si>
  <si>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</si>
  <si>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</si>
  <si>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</si>
  <si>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</si>
  <si>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</si>
  <si>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</si>
  <si>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</si>
  <si>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</si>
  <si>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</si>
  <si>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</si>
  <si>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</si>
  <si>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</si>
  <si>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</si>
  <si>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</si>
  <si>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</si>
  <si>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</si>
  <si>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</si>
  <si>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</si>
  <si>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</si>
  <si>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</si>
  <si>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</si>
  <si>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</si>
  <si>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</si>
  <si>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</si>
  <si>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</si>
  <si>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</si>
  <si>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</si>
  <si>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</si>
  <si>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</si>
  <si>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</si>
  <si>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</si>
  <si>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</si>
  <si>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</si>
  <si>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</si>
  <si>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</si>
  <si>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</si>
  <si>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</si>
  <si>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</si>
  <si>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</si>
  <si>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</si>
  <si>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</si>
  <si>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</si>
  <si>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</si>
  <si>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</si>
  <si>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</si>
  <si>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</si>
  <si>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</si>
  <si>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</si>
  <si>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</si>
  <si>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</si>
  <si>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</si>
  <si>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</si>
  <si>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</si>
  <si>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</si>
  <si>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</si>
  <si>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</si>
  <si>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</si>
  <si>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</si>
  <si>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</si>
  <si>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</si>
  <si>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</si>
  <si>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</si>
  <si>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</si>
  <si>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</si>
  <si>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</si>
  <si>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</si>
  <si>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</si>
  <si>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</si>
  <si>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</si>
  <si>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</si>
  <si>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</si>
  <si>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</si>
  <si>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</si>
  <si>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</si>
  <si>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</si>
  <si>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</si>
  <si>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</si>
  <si>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</si>
  <si>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</si>
  <si>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</si>
  <si>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</si>
  <si>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</si>
  <si>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</si>
  <si>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</si>
  <si>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</si>
  <si>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</si>
  <si>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</si>
  <si>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</si>
  <si>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</si>
  <si>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</si>
  <si>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</si>
  <si>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</si>
  <si>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</si>
  <si>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</si>
  <si>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</si>
  <si>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</si>
  <si>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</si>
  <si>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</si>
  <si>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</si>
  <si>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</si>
  <si>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</si>
  <si>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</si>
  <si>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</si>
  <si>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</si>
  <si>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</si>
  <si>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</si>
  <si>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</si>
  <si>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</si>
  <si>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</si>
  <si>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</si>
  <si>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</si>
  <si>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</si>
  <si>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</si>
  <si>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</si>
  <si>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</si>
  <si>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</si>
  <si>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</si>
  <si>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</si>
  <si>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</si>
  <si>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</si>
  <si>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</si>
  <si>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</si>
  <si>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</si>
  <si>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</si>
  <si>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</si>
  <si>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</si>
  <si>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</si>
  <si>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</si>
  <si>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</si>
  <si>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</si>
  <si>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</si>
  <si>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</si>
  <si>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</si>
  <si>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</si>
  <si>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</si>
  <si>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</si>
  <si>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</si>
  <si>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</si>
  <si>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</si>
  <si>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</si>
  <si>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</si>
  <si>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</si>
  <si>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</si>
  <si>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</si>
  <si>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</si>
  <si>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</si>
  <si>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</si>
  <si>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</si>
  <si>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</si>
  <si>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</si>
  <si>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</si>
  <si>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</si>
  <si>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</si>
  <si>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</si>
  <si>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</si>
  <si>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</si>
  <si>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</si>
  <si>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</si>
  <si>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</si>
  <si>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</si>
  <si>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</si>
  <si>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</si>
  <si>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</si>
  <si>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</si>
  <si>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</si>
  <si>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</si>
  <si>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</si>
  <si>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</si>
  <si>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</si>
  <si>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</si>
  <si>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</si>
  <si>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</si>
  <si>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</si>
  <si>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</si>
  <si>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</si>
  <si>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</si>
  <si>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</si>
  <si>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</si>
  <si>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</si>
  <si>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</si>
  <si>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</si>
  <si>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</si>
  <si>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</si>
  <si>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</si>
  <si>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</si>
  <si>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</si>
  <si>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</si>
  <si>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</si>
  <si>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</si>
  <si>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</si>
  <si>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</si>
  <si>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</si>
  <si>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</si>
  <si>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</si>
  <si>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</si>
  <si>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</si>
  <si>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</si>
  <si>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</si>
  <si>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</si>
  <si>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</si>
  <si>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</si>
  <si>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</si>
  <si>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</si>
  <si>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</si>
  <si>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</si>
  <si>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</si>
  <si>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</si>
  <si>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</si>
  <si>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</si>
  <si>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</si>
  <si>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</si>
  <si>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</si>
  <si>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</si>
  <si>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</si>
  <si>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</si>
  <si>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</si>
  <si>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</si>
  <si>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</si>
  <si>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</si>
  <si>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</si>
  <si>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</si>
  <si>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</si>
  <si>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</si>
  <si>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</si>
  <si>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</si>
  <si>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</si>
  <si>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</si>
  <si>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</si>
  <si>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</si>
  <si>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</si>
  <si>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</si>
  <si>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</si>
  <si>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</si>
  <si>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</si>
  <si>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</si>
  <si>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</si>
  <si>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</si>
  <si>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</si>
  <si>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</si>
  <si>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</si>
  <si>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</si>
  <si>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</si>
  <si>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</si>
  <si>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</si>
  <si>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</si>
  <si>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</si>
  <si>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</si>
  <si>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</si>
  <si>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</si>
  <si>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</si>
  <si>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</si>
  <si>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</si>
  <si>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</si>
  <si>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</si>
  <si>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</si>
  <si>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</si>
  <si>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</si>
  <si>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</si>
  <si>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</si>
  <si>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</si>
  <si>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</si>
  <si>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</si>
  <si>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</si>
  <si>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</si>
  <si>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</si>
  <si>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</si>
  <si>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</si>
  <si>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</si>
  <si>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</si>
  <si>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</si>
  <si>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</si>
  <si>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</si>
  <si>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</si>
  <si>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</si>
  <si>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</si>
  <si>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</si>
  <si>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</si>
  <si>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</si>
  <si>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</si>
  <si>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</si>
  <si>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</si>
  <si>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</si>
  <si>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</si>
  <si>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</si>
  <si>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</si>
  <si>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</si>
  <si>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</si>
  <si>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</si>
  <si>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</si>
  <si>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</si>
  <si>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</si>
  <si>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</si>
  <si>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</si>
  <si>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</si>
  <si>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</si>
  <si>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</si>
  <si>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</si>
  <si>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</si>
  <si>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</si>
  <si>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</si>
  <si>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</si>
  <si>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</si>
  <si>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</si>
  <si>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</si>
  <si>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</si>
  <si>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</si>
  <si>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</si>
  <si>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</si>
  <si>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</si>
  <si>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</si>
  <si>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</si>
  <si>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</si>
  <si>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</si>
  <si>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</si>
  <si>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</si>
  <si>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</si>
  <si>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</si>
  <si>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</si>
  <si>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</si>
  <si>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</si>
  <si>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</si>
  <si>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</si>
  <si>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</si>
  <si>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</si>
  <si>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</si>
  <si>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</si>
  <si>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</si>
  <si>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</si>
  <si>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</si>
  <si>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</si>
  <si>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</si>
  <si>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</si>
  <si>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</si>
  <si>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</si>
  <si>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</si>
  <si>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</si>
  <si>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</si>
  <si>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</si>
  <si>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</si>
  <si>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</si>
  <si>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</si>
  <si>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</si>
  <si>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</si>
  <si>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</si>
  <si>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</si>
  <si>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</si>
  <si>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</si>
  <si>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</si>
  <si>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</si>
  <si>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</si>
  <si>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</si>
  <si>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</si>
  <si>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</si>
  <si>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</si>
  <si>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</si>
  <si>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</si>
  <si>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</si>
  <si>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</si>
  <si>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</si>
  <si>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</si>
  <si>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</si>
  <si>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</si>
  <si>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</si>
  <si>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</si>
  <si>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</si>
  <si>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</si>
  <si>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</si>
  <si>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</si>
  <si>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</si>
  <si>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</si>
  <si>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</si>
  <si>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</si>
  <si>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</si>
  <si>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</si>
  <si>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</si>
  <si>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</si>
  <si>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</si>
  <si>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</si>
  <si>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</si>
  <si>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</si>
  <si>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</si>
  <si>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</si>
  <si>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</si>
  <si>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</si>
  <si>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</si>
  <si>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</si>
  <si>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</si>
  <si>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</si>
  <si>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</si>
  <si>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</si>
  <si>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</si>
  <si>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</si>
  <si>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</si>
  <si>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</si>
  <si>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</si>
  <si>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</si>
  <si>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</si>
  <si>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</si>
  <si>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</si>
  <si>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</si>
  <si>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</si>
  <si>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</si>
  <si>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</si>
  <si>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</si>
  <si>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</si>
  <si>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</si>
  <si>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</si>
  <si>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</si>
  <si>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</si>
  <si>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</si>
  <si>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</si>
  <si>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</si>
  <si>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</si>
  <si>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</si>
  <si>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</si>
  <si>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</si>
  <si>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</si>
  <si>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</si>
  <si>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</si>
  <si>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</si>
  <si>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</si>
  <si>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</si>
  <si>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</si>
  <si>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</si>
  <si>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</si>
  <si>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</si>
  <si>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</si>
  <si>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</si>
  <si>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</si>
  <si>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</si>
  <si>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</si>
  <si>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</si>
  <si>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</si>
  <si>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</si>
  <si>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</si>
  <si>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</si>
  <si>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</si>
  <si>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</si>
  <si>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</si>
  <si>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</si>
  <si>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</si>
  <si>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</si>
  <si>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</si>
  <si>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</si>
  <si>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</si>
  <si>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</si>
  <si>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</si>
  <si>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</si>
  <si>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</si>
  <si>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</si>
  <si>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</si>
  <si>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</si>
  <si>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</si>
  <si>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</si>
  <si>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</si>
  <si>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</si>
  <si>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</si>
  <si>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</si>
  <si>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</si>
  <si>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</si>
  <si>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</si>
  <si>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</si>
  <si>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</si>
  <si>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</si>
  <si>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</si>
  <si>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</si>
  <si>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</si>
  <si>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</si>
  <si>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</si>
  <si>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</si>
  <si>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</si>
  <si>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</si>
  <si>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</si>
  <si>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</si>
  <si>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</si>
  <si>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</si>
  <si>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</si>
  <si>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</si>
  <si>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</si>
  <si>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</si>
  <si>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</si>
  <si>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</si>
  <si>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</si>
  <si>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</si>
  <si>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</si>
  <si>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</si>
  <si>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</si>
  <si>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</si>
  <si>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</si>
  <si>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</si>
  <si>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</si>
  <si>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</si>
  <si>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</si>
  <si>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</si>
  <si>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</si>
  <si>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</si>
  <si>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</si>
  <si>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</si>
  <si>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</si>
  <si>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</si>
  <si>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</si>
  <si>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</si>
  <si>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</si>
  <si>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</si>
  <si>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</si>
  <si>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</si>
  <si>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</si>
  <si>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</si>
  <si>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</si>
  <si>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</si>
  <si>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</si>
  <si>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</si>
  <si>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</si>
  <si>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</si>
  <si>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</si>
  <si>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</si>
  <si>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</si>
  <si>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</si>
  <si>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</si>
  <si>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</si>
  <si>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</si>
  <si>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</si>
  <si>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</si>
  <si>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</si>
  <si>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</si>
  <si>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</si>
  <si>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</si>
  <si>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</si>
  <si>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</si>
  <si>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</si>
  <si>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</si>
  <si>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</si>
  <si>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</si>
  <si>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</si>
  <si>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</si>
  <si>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</si>
  <si>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</si>
  <si>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</si>
  <si>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</si>
  <si>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</si>
  <si>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</si>
  <si>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</si>
  <si>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</si>
  <si>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</si>
  <si>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</si>
  <si>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</si>
  <si>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</si>
  <si>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</si>
  <si>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</si>
  <si>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</si>
  <si>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</si>
  <si>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</si>
  <si>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</si>
  <si>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</si>
  <si>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</si>
  <si>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</si>
  <si>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</si>
  <si>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</si>
  <si>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</si>
  <si>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</si>
  <si>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</si>
  <si>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</si>
  <si>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</si>
  <si>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</si>
  <si>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</si>
  <si>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</si>
  <si>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</si>
  <si>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</si>
  <si>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</si>
  <si>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</si>
  <si>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</si>
  <si>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</si>
  <si>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</si>
  <si>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</si>
  <si>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</si>
  <si>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</si>
  <si>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</si>
  <si>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</si>
  <si>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</si>
  <si>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</si>
  <si>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</si>
  <si>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</si>
  <si>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</si>
  <si>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</si>
  <si>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</si>
  <si>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</si>
  <si>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</si>
  <si>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</si>
  <si>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</si>
  <si>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</si>
  <si>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</si>
  <si>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</si>
  <si>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</si>
  <si>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</si>
  <si>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</si>
  <si>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</si>
  <si>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</si>
  <si>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</si>
  <si>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</si>
  <si>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</si>
  <si>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</si>
  <si>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</si>
  <si>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</si>
  <si>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</si>
  <si>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</si>
  <si>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</si>
  <si>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</si>
  <si>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</si>
  <si>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</si>
  <si>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</si>
  <si>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</si>
  <si>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</si>
  <si>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</si>
  <si>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</si>
  <si>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</si>
  <si>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</si>
  <si>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</si>
  <si>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</si>
  <si>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</si>
  <si>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</si>
  <si>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</si>
  <si>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</si>
  <si>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</si>
  <si>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</si>
  <si>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</si>
  <si>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</si>
  <si>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</si>
  <si>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</si>
  <si>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</si>
  <si>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</si>
  <si>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</si>
  <si>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</si>
  <si>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</si>
  <si>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</si>
  <si>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</si>
  <si>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</si>
  <si>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</si>
  <si>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</si>
  <si>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</si>
  <si>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</si>
  <si>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</si>
  <si>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</si>
  <si>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</si>
  <si>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</si>
  <si>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</si>
  <si>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</si>
  <si>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</si>
  <si>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</si>
  <si>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</si>
  <si>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</si>
  <si>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</si>
  <si>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</si>
  <si>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</si>
  <si>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</si>
  <si>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</si>
  <si>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</si>
  <si>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</si>
  <si>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</si>
  <si>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</si>
  <si>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</si>
  <si>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</si>
  <si>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</si>
  <si>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</si>
  <si>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</si>
  <si>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</si>
  <si>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</si>
  <si>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</si>
  <si>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</si>
  <si>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</si>
  <si>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</si>
  <si>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</si>
  <si>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</si>
  <si>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</si>
  <si>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</si>
  <si>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</si>
  <si>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</si>
  <si>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</si>
  <si>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</si>
  <si>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</si>
  <si>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</si>
  <si>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</si>
  <si>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</si>
  <si>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</si>
  <si>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</si>
  <si>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</si>
  <si>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</si>
  <si>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</si>
  <si>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</si>
  <si>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</si>
  <si>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</si>
  <si>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</si>
  <si>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</si>
  <si>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</si>
  <si>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</si>
  <si>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</si>
  <si>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</si>
  <si>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</si>
  <si>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</si>
  <si>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</si>
  <si>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</si>
  <si>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</si>
  <si>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</si>
  <si>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</si>
  <si>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</si>
  <si>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</si>
  <si>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</si>
  <si>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</si>
  <si>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</si>
  <si>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</si>
  <si>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</si>
  <si>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</si>
  <si>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</si>
  <si>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</si>
  <si>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</si>
  <si>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</si>
  <si>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</si>
  <si>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</si>
  <si>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</si>
  <si>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</si>
  <si>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</si>
  <si>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</si>
  <si>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</si>
  <si>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</si>
  <si>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</si>
  <si>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</si>
  <si>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</si>
  <si>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</si>
  <si>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</si>
  <si>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</si>
  <si>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</si>
  <si>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</si>
  <si>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</si>
  <si>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</si>
  <si>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</si>
  <si>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</si>
  <si>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</si>
  <si>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</si>
  <si>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</si>
  <si>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</si>
  <si>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</si>
  <si>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</si>
  <si>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</si>
  <si>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</si>
  <si>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</si>
  <si>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</si>
  <si>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</si>
  <si>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</si>
  <si>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</si>
  <si>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</si>
  <si>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</si>
  <si>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</si>
  <si>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</si>
  <si>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</si>
  <si>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</si>
  <si>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</si>
  <si>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</si>
  <si>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</si>
  <si>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</si>
  <si>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</si>
  <si>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</si>
  <si>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</si>
  <si>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</si>
  <si>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</si>
  <si>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</si>
  <si>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</si>
  <si>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</si>
  <si>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</si>
  <si>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</si>
  <si>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</si>
  <si>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</si>
  <si>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</si>
  <si>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</si>
  <si>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</si>
  <si>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</si>
  <si>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</si>
  <si>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</si>
  <si>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</si>
  <si>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</si>
  <si>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</si>
  <si>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</si>
  <si>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</si>
  <si>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</si>
  <si>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</si>
  <si>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</si>
  <si>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</si>
  <si>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</si>
  <si>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</si>
  <si>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</si>
  <si>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</si>
  <si>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</si>
  <si>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</si>
  <si>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</si>
  <si>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</si>
  <si>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</si>
  <si>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</si>
  <si>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</si>
  <si>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</si>
  <si>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</si>
  <si>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</si>
  <si>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</si>
  <si>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</si>
  <si>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</si>
  <si>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</si>
  <si>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</si>
  <si>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</si>
  <si>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</si>
  <si>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</si>
  <si>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</si>
  <si>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</si>
  <si>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</si>
  <si>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</si>
  <si>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</si>
  <si>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</si>
  <si>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</si>
  <si>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</si>
  <si>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</si>
  <si>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</si>
  <si>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</si>
  <si>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</si>
  <si>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</si>
  <si>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</si>
  <si>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</si>
  <si>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</si>
  <si>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</si>
  <si>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</si>
  <si>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</si>
  <si>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</si>
  <si>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</si>
  <si>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</si>
  <si>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</si>
  <si>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</si>
  <si>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</si>
  <si>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</si>
  <si>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</si>
  <si>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</si>
  <si>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</si>
  <si>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</si>
  <si>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</si>
  <si>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</si>
  <si>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</si>
  <si>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</si>
  <si>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</si>
  <si>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</si>
  <si>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</si>
  <si>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</si>
  <si>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</si>
  <si>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</si>
  <si>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</si>
  <si>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</si>
  <si>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</si>
  <si>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</si>
  <si>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</si>
  <si>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</si>
  <si>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</si>
  <si>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</si>
  <si>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</si>
  <si>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</si>
  <si>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</si>
  <si>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</si>
  <si>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</si>
  <si>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</si>
  <si>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</si>
  <si>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</si>
  <si>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</si>
  <si>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</si>
  <si>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</si>
  <si>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</si>
  <si>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</si>
  <si>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</si>
  <si>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</si>
  <si>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</si>
  <si>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</si>
  <si>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</si>
  <si>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</si>
  <si>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</si>
  <si>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</si>
  <si>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</si>
  <si>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</si>
  <si>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</si>
  <si>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</si>
  <si>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</si>
  <si>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</si>
  <si>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</si>
  <si>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</si>
  <si>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</si>
  <si>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</si>
  <si>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</si>
  <si>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</si>
  <si>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</si>
  <si>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</si>
  <si>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</si>
  <si>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</si>
  <si>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</si>
  <si>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</si>
  <si>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</si>
  <si>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</si>
  <si>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</si>
  <si>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</si>
  <si>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</si>
  <si>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</si>
  <si>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</si>
  <si>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</si>
  <si>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</si>
  <si>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</si>
  <si>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</si>
  <si>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</si>
  <si>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</si>
  <si>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</si>
  <si>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</si>
  <si>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</si>
  <si>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</si>
  <si>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</si>
  <si>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</si>
  <si>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</si>
  <si>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</si>
  <si>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</si>
  <si>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</si>
  <si>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</si>
  <si>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</si>
  <si>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</si>
  <si>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</si>
  <si>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</si>
  <si>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</si>
  <si>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</si>
  <si>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</si>
  <si>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</si>
  <si>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</si>
  <si>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</si>
  <si>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</si>
  <si>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</si>
  <si>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</si>
  <si>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</si>
  <si>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</si>
  <si>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</si>
  <si>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</si>
  <si>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</si>
  <si>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</si>
  <si>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</si>
  <si>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</si>
  <si>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</si>
  <si>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</si>
  <si>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</si>
  <si>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</si>
  <si>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</si>
  <si>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</si>
  <si>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</si>
  <si>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</si>
  <si>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</si>
  <si>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</si>
  <si>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</si>
  <si>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</si>
  <si>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</si>
  <si>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</si>
  <si>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</si>
  <si>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</si>
  <si>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</si>
  <si>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</si>
  <si>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</si>
  <si>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</si>
  <si>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</si>
  <si>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</si>
  <si>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</si>
  <si>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</si>
  <si>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</si>
  <si>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</si>
  <si>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</si>
  <si>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</si>
  <si>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</si>
  <si>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</si>
  <si>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</si>
  <si>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</si>
  <si>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</si>
  <si>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</si>
  <si>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</si>
  <si>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</si>
  <si>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</si>
  <si>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</si>
  <si>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</si>
  <si>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</si>
  <si>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</si>
  <si>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</si>
  <si>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</si>
  <si>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</si>
  <si>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</si>
  <si>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</si>
  <si>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</si>
  <si>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</si>
  <si>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</si>
  <si>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</si>
  <si>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</si>
  <si>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</si>
  <si>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</si>
  <si>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</si>
  <si>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</si>
  <si>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</si>
  <si>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</si>
  <si>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</si>
  <si>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</si>
  <si>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</si>
  <si>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</si>
  <si>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</si>
  <si>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</si>
  <si>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</si>
  <si>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</si>
  <si>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</si>
  <si>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</si>
  <si>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</si>
  <si>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</si>
  <si>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</si>
  <si>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</si>
  <si>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</si>
  <si>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</si>
  <si>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</si>
  <si>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</si>
  <si>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</si>
  <si>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</si>
  <si>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</si>
  <si>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</si>
  <si>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</si>
  <si>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</si>
  <si>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</si>
  <si>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</si>
  <si>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</si>
  <si>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</si>
  <si>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</si>
  <si>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</si>
  <si>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</si>
  <si>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</si>
  <si>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</si>
  <si>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</si>
  <si>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</si>
  <si>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</si>
  <si>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</si>
  <si>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</si>
  <si>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</si>
  <si>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</si>
  <si>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</si>
  <si>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</si>
  <si>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</si>
  <si>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</si>
  <si>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</si>
  <si>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</si>
  <si>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</si>
  <si>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</si>
  <si>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</si>
  <si>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</si>
  <si>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</si>
  <si>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</si>
  <si>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</si>
  <si>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</si>
  <si>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</si>
  <si>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</si>
  <si>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</si>
  <si>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</si>
  <si>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</si>
  <si>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</si>
  <si>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</si>
  <si>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</si>
  <si>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</si>
  <si>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</si>
  <si>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</si>
  <si>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</si>
  <si>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</si>
  <si>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</si>
  <si>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</si>
  <si>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</si>
  <si>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</si>
  <si>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</si>
  <si>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</si>
  <si>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</si>
  <si>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</si>
  <si>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</si>
  <si>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</si>
  <si>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</si>
  <si>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</si>
  <si>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</si>
  <si>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</si>
  <si>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</si>
  <si>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</si>
  <si>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</si>
  <si>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</si>
  <si>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</si>
  <si>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</si>
  <si>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</si>
  <si>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</si>
  <si>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</si>
  <si>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</si>
  <si>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</si>
  <si>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</si>
  <si>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</si>
  <si>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</si>
  <si>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</si>
  <si>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</si>
  <si>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</si>
  <si>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</si>
  <si>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</si>
  <si>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</si>
  <si>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</si>
  <si>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</si>
  <si>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</si>
  <si>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</si>
  <si>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</si>
  <si>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</si>
  <si>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</si>
  <si>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</si>
  <si>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</si>
  <si>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</si>
  <si>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</si>
  <si>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</si>
  <si>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</si>
  <si>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</si>
  <si>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</si>
  <si>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</si>
  <si>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</si>
  <si>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</si>
  <si>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</si>
  <si>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</si>
  <si>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</si>
  <si>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</si>
  <si>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</si>
  <si>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</si>
  <si>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</si>
  <si>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</si>
  <si>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</si>
  <si>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</si>
  <si>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</si>
  <si>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</si>
  <si>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</si>
  <si>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</si>
  <si>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</si>
  <si>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</si>
  <si>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</si>
  <si>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</si>
  <si>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</si>
  <si>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</si>
  <si>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</si>
  <si>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</si>
  <si>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</si>
  <si>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</si>
  <si>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</si>
  <si>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</si>
  <si>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</si>
  <si>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</si>
  <si>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</si>
  <si>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</si>
  <si>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</si>
  <si>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</si>
  <si>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</si>
  <si>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</si>
  <si>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</si>
  <si>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</si>
  <si>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</si>
  <si>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</si>
  <si>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</si>
  <si>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</si>
  <si>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</si>
  <si>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</si>
  <si>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</si>
  <si>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</si>
  <si>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</si>
  <si>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</si>
  <si>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</si>
  <si>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</si>
  <si>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</si>
  <si>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</si>
  <si>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</si>
  <si>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</si>
  <si>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</si>
  <si>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</si>
  <si>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</si>
  <si>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</si>
  <si>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</si>
  <si>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</si>
  <si>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</si>
  <si>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</si>
  <si>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</si>
  <si>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</si>
  <si>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</si>
  <si>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</si>
  <si>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</si>
  <si>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</si>
  <si>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</si>
  <si>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</si>
  <si>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</si>
  <si>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</si>
  <si>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</si>
  <si>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</si>
  <si>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</si>
  <si>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</si>
  <si>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</si>
  <si>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</si>
  <si>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</si>
  <si>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</si>
  <si>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</si>
  <si>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</si>
  <si>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</si>
  <si>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</si>
  <si>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</si>
  <si>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</si>
  <si>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</si>
  <si>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</si>
  <si>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</si>
  <si>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</si>
  <si>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</si>
  <si>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</si>
  <si>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</si>
  <si>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</si>
  <si>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</si>
  <si>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</si>
  <si>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</si>
  <si>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</si>
  <si>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</si>
  <si>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</si>
  <si>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</si>
  <si>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</si>
  <si>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</si>
  <si>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</si>
  <si>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</si>
  <si>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</si>
  <si>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</si>
  <si>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</si>
  <si>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</si>
  <si>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</si>
  <si>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</si>
  <si>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</si>
  <si>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</si>
  <si>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</si>
  <si>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</si>
  <si>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</si>
  <si>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</si>
  <si>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</si>
  <si>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</si>
  <si>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</si>
  <si>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</si>
  <si>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</si>
  <si>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</si>
  <si>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</si>
  <si>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</si>
  <si>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</si>
  <si>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</si>
  <si>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</si>
  <si>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</si>
  <si>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</si>
  <si>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</si>
  <si>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</si>
  <si>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</si>
  <si>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</si>
  <si>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</si>
  <si>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</si>
  <si>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</si>
  <si>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</si>
  <si>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</si>
  <si>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</si>
  <si>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</si>
  <si>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</si>
  <si>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</si>
  <si>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</si>
  <si>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</si>
  <si>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</si>
  <si>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</si>
  <si>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</si>
  <si>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</si>
  <si>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</si>
  <si>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</si>
  <si>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</si>
  <si>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</si>
  <si>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</si>
  <si>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</si>
  <si>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</si>
  <si>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</si>
  <si>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</si>
  <si>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</si>
  <si>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</si>
  <si>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</si>
  <si>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</si>
  <si>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</si>
  <si>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</si>
  <si>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</si>
  <si>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</si>
  <si>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</si>
  <si>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</si>
  <si>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</si>
  <si>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</si>
  <si>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</si>
  <si>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</si>
  <si>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</si>
  <si>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</si>
  <si>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</si>
  <si>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</si>
  <si>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</si>
  <si>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</si>
  <si>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</si>
  <si>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</si>
  <si>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</si>
  <si>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</si>
  <si>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</si>
  <si>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</si>
  <si>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</si>
  <si>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</si>
  <si>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</si>
  <si>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</si>
  <si>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</si>
  <si>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</si>
  <si>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</si>
  <si>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</si>
  <si>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</si>
  <si>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</si>
  <si>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</si>
  <si>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</si>
  <si>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</si>
  <si>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</si>
  <si>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</si>
  <si>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</si>
  <si>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</si>
  <si>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</si>
  <si>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</si>
  <si>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</si>
  <si>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</si>
  <si>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</si>
  <si>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</si>
  <si>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</si>
  <si>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</si>
  <si>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</si>
  <si>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</si>
  <si>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</si>
  <si>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</si>
  <si>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</si>
  <si>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</si>
  <si>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</si>
  <si>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</si>
  <si>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</si>
  <si>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</si>
  <si>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</si>
  <si>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</si>
  <si>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</si>
  <si>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</si>
  <si>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</si>
  <si>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</si>
  <si>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</si>
  <si>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</si>
  <si>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</si>
  <si>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</si>
  <si>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</si>
  <si>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</si>
  <si>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</si>
  <si>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</si>
  <si>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</si>
  <si>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</si>
  <si>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</si>
  <si>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</si>
  <si>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</si>
  <si>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</si>
  <si>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</si>
  <si>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</si>
  <si>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</si>
  <si>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</si>
  <si>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</si>
  <si>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</si>
  <si>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</si>
  <si>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</si>
  <si>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</si>
  <si>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</si>
  <si>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</si>
  <si>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</si>
  <si>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</si>
  <si>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</si>
  <si>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</si>
  <si>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</si>
  <si>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</si>
  <si>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</si>
  <si>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</si>
  <si>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</si>
  <si>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</si>
  <si>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</si>
  <si>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</si>
  <si>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</si>
  <si>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</si>
  <si>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</si>
  <si>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</si>
  <si>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</si>
  <si>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</si>
  <si>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</si>
  <si>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</si>
  <si>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</si>
  <si>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</si>
  <si>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</si>
  <si>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</si>
  <si>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</si>
  <si>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</si>
  <si>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</si>
  <si>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</si>
  <si>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</si>
  <si>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</si>
  <si>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</si>
  <si>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</si>
  <si>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</si>
  <si>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</si>
  <si>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</si>
  <si>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</si>
  <si>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</si>
  <si>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</si>
  <si>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</si>
  <si>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</si>
  <si>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</si>
  <si>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</si>
  <si>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</si>
  <si>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</si>
  <si>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</si>
  <si>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</si>
  <si>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</si>
  <si>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</si>
  <si>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</si>
  <si>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</si>
  <si>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</si>
  <si>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</si>
  <si>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</si>
  <si>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</si>
  <si>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</si>
  <si>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</si>
  <si>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</si>
  <si>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</si>
  <si>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</si>
  <si>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</si>
  <si>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</si>
  <si>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</si>
  <si>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</si>
  <si>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</si>
  <si>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</si>
  <si>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</si>
  <si>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</si>
  <si>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</si>
  <si>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</si>
  <si>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</si>
  <si>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</si>
  <si>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</si>
  <si>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</si>
  <si>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</si>
  <si>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</si>
  <si>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</si>
  <si>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</si>
  <si>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</si>
  <si>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</si>
  <si>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</si>
  <si>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</si>
  <si>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</si>
  <si>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</si>
  <si>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</si>
  <si>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</si>
  <si>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</si>
  <si>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</si>
  <si>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</si>
  <si>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</si>
  <si>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</si>
  <si>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</si>
  <si>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</si>
  <si>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</si>
  <si>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</si>
  <si>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</si>
  <si>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</si>
  <si>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</si>
  <si>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</si>
  <si>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</si>
  <si>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</si>
  <si>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</si>
  <si>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</si>
  <si>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</si>
  <si>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</si>
  <si>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</si>
  <si>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</si>
  <si>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</si>
  <si>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</si>
  <si>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</si>
  <si>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</si>
  <si>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</si>
  <si>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</si>
  <si>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</si>
  <si>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</si>
  <si>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</si>
  <si>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</si>
  <si>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</si>
  <si>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</si>
  <si>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</si>
  <si>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</si>
  <si>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</si>
  <si>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</si>
  <si>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</si>
  <si>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</si>
  <si>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</si>
  <si>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</si>
  <si>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</si>
  <si>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</si>
  <si>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</si>
  <si>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</si>
  <si>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</si>
  <si>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</si>
  <si>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</si>
  <si>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</si>
  <si>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</si>
  <si>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</si>
  <si>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</si>
  <si>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</si>
  <si>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</si>
  <si>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</si>
  <si>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</si>
  <si>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</si>
  <si>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</si>
  <si>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</si>
  <si>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</si>
  <si>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</si>
  <si>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</si>
  <si>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</si>
  <si>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</si>
  <si>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</si>
  <si>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</si>
  <si>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</si>
  <si>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</si>
  <si>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</si>
  <si>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</si>
  <si>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</si>
  <si>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</si>
  <si>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</si>
  <si>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</si>
  <si>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</si>
  <si>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</si>
  <si>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</si>
  <si>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</si>
  <si>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</si>
  <si>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</si>
  <si>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</si>
  <si>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</si>
  <si>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</si>
  <si>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</si>
  <si>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</si>
  <si>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</si>
  <si>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</si>
  <si>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</si>
  <si>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</si>
  <si>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</si>
  <si>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</si>
  <si>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</si>
  <si>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</si>
  <si>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</si>
  <si>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</si>
  <si>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</si>
  <si>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</si>
  <si>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</si>
  <si>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</si>
  <si>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</si>
  <si>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</si>
  <si>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</si>
  <si>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</si>
  <si>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</si>
  <si>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</si>
  <si>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</si>
  <si>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</si>
  <si>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</si>
  <si>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</si>
  <si>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</si>
  <si>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</si>
  <si>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</si>
  <si>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</si>
  <si>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</si>
  <si>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</si>
  <si>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</si>
  <si>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</si>
  <si>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</si>
  <si>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</si>
  <si>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</si>
  <si>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</si>
  <si>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</si>
  <si>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</si>
  <si>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</si>
  <si>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</si>
  <si>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</si>
  <si>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</si>
  <si>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</si>
  <si>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</si>
  <si>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</si>
  <si>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</si>
  <si>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</si>
  <si>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</si>
  <si>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</si>
  <si>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</si>
  <si>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</si>
  <si>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</si>
  <si>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</si>
  <si>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</si>
  <si>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</si>
  <si>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</si>
  <si>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</si>
  <si>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</si>
  <si>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</si>
  <si>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</si>
  <si>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</si>
  <si>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</si>
  <si>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</si>
  <si>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</si>
  <si>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</si>
  <si>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</si>
  <si>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</si>
  <si>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</si>
  <si>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</si>
  <si>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</si>
  <si>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</si>
  <si>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</si>
  <si>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</si>
  <si>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</si>
  <si>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</si>
  <si>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</si>
  <si>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</si>
  <si>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</si>
  <si>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</si>
  <si>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</si>
  <si>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</si>
  <si>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</si>
  <si>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</si>
  <si>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</si>
  <si>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</si>
  <si>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</si>
  <si>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</si>
  <si>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</si>
  <si>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</si>
  <si>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</si>
  <si>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</si>
  <si>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</si>
  <si>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</si>
  <si>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</si>
  <si>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</si>
  <si>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</si>
  <si>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</si>
  <si>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</si>
  <si>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</si>
  <si>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</si>
  <si>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</si>
  <si>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</si>
  <si>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</si>
  <si>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</si>
  <si>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</si>
  <si>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</si>
  <si>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</si>
  <si>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</si>
  <si>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</si>
  <si>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</si>
  <si>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</si>
  <si>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</si>
  <si>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</si>
  <si>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</si>
  <si>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</si>
  <si>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</si>
  <si>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</si>
  <si>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</si>
  <si>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</si>
  <si>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</si>
  <si>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</si>
  <si>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</si>
  <si>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</si>
  <si>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</si>
  <si>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</si>
  <si>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</si>
  <si>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</si>
  <si>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</si>
  <si>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</si>
  <si>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</si>
  <si>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</si>
  <si>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</si>
  <si>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</si>
  <si>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</si>
  <si>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</si>
  <si>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</si>
  <si>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</si>
  <si>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</si>
  <si>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</si>
  <si>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</si>
  <si>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</si>
  <si>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</si>
  <si>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</si>
  <si>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</si>
  <si>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</si>
  <si>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</si>
  <si>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</si>
  <si>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</si>
  <si>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</si>
  <si>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</si>
  <si>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</si>
  <si>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</si>
  <si>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</si>
  <si>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</si>
  <si>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</si>
  <si>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</si>
  <si>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</si>
  <si>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</si>
  <si>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</si>
  <si>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</si>
  <si>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</si>
  <si>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</si>
  <si>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</si>
  <si>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</si>
  <si>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</si>
  <si>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</si>
  <si>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</si>
  <si>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</si>
  <si>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</si>
  <si>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</si>
  <si>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</si>
  <si>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</si>
  <si>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</si>
  <si>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</si>
  <si>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</si>
  <si>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</si>
  <si>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</si>
  <si>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</si>
  <si>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</si>
  <si>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</si>
  <si>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</si>
  <si>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</si>
  <si>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</si>
  <si>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</si>
  <si>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</si>
  <si>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</si>
  <si>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</si>
  <si>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</si>
  <si>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</si>
  <si>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</si>
  <si>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</si>
  <si>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</si>
  <si>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</si>
  <si>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</si>
  <si>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</si>
  <si>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</si>
  <si>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</si>
  <si>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</si>
  <si>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</si>
  <si>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</si>
  <si>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</si>
  <si>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</si>
  <si>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</si>
  <si>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</si>
  <si>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</si>
  <si>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</si>
  <si>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</si>
  <si>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</si>
  <si>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</si>
  <si>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</si>
  <si>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</si>
  <si>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</si>
  <si>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</si>
  <si>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</si>
  <si>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</si>
  <si>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</si>
  <si>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</si>
  <si>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</si>
  <si>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</si>
  <si>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</si>
  <si>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</si>
  <si>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</si>
  <si>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</si>
  <si>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</si>
  <si>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</si>
  <si>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</si>
  <si>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</si>
  <si>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</si>
  <si>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</si>
  <si>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</si>
  <si>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</si>
  <si>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</si>
  <si>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</si>
  <si>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</si>
  <si>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</si>
  <si>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</si>
  <si>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</si>
  <si>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</si>
  <si>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</si>
  <si>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</si>
  <si>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</si>
  <si>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</si>
  <si>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</si>
  <si>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</si>
  <si>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</si>
  <si>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</si>
  <si>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</si>
  <si>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</si>
  <si>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</si>
  <si>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</si>
  <si>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</si>
  <si>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</si>
  <si>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</si>
  <si>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</si>
  <si>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</si>
  <si>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</si>
  <si>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</si>
  <si>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</si>
  <si>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</si>
  <si>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</si>
  <si>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</si>
  <si>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</si>
  <si>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</si>
  <si>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</si>
  <si>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</si>
  <si>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</si>
  <si>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</si>
  <si>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</si>
  <si>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</si>
  <si>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</si>
  <si>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</si>
  <si>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</si>
  <si>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</si>
  <si>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</si>
  <si>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</si>
  <si>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</si>
  <si>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</si>
  <si>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</si>
  <si>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</si>
  <si>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</si>
  <si>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</si>
  <si>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</si>
  <si>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</si>
  <si>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</si>
  <si>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</si>
  <si>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</si>
  <si>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</si>
  <si>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</si>
  <si>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</si>
  <si>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</si>
  <si>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</si>
  <si>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</si>
  <si>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</si>
  <si>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</si>
  <si>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</si>
  <si>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</si>
  <si>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</si>
  <si>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</si>
  <si>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</si>
  <si>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</si>
  <si>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</si>
  <si>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</si>
  <si>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</si>
  <si>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</si>
  <si>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</si>
  <si>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</si>
  <si>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</si>
  <si>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</si>
  <si>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</si>
  <si>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</si>
  <si>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</si>
  <si>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</si>
  <si>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</si>
  <si>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</si>
  <si>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</si>
  <si>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</si>
  <si>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</si>
  <si>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</si>
  <si>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</si>
  <si>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</si>
  <si>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</si>
  <si>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</si>
  <si>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</si>
  <si>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</si>
  <si>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</si>
  <si>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</si>
  <si>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</si>
  <si>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</si>
  <si>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</si>
  <si>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</si>
  <si>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</si>
  <si>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</si>
  <si>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</si>
  <si>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</si>
  <si>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</si>
  <si>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</si>
  <si>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</si>
  <si>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</si>
  <si>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</si>
  <si>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</si>
  <si>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</si>
  <si>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</si>
  <si>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</si>
  <si>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</si>
  <si>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</si>
  <si>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</si>
  <si>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</si>
  <si>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</si>
  <si>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</si>
  <si>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</si>
  <si>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</si>
  <si>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</si>
  <si>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</si>
  <si>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</si>
  <si>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</si>
  <si>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</si>
  <si>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</si>
  <si>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</si>
  <si>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</si>
  <si>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</si>
  <si>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</si>
  <si>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</si>
  <si>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</si>
  <si>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</si>
  <si>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</si>
  <si>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</si>
  <si>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</si>
  <si>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</si>
  <si>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</si>
  <si>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</si>
  <si>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</si>
  <si>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</si>
  <si>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</si>
  <si>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</si>
  <si>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</si>
  <si>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</si>
  <si>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</si>
  <si>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</si>
  <si>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</si>
  <si>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</si>
  <si>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</si>
  <si>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</si>
  <si>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</si>
  <si>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</si>
  <si>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</si>
  <si>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</si>
  <si>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</si>
  <si>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</si>
  <si>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</si>
  <si>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</si>
  <si>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</si>
  <si>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</si>
  <si>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</si>
  <si>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</si>
  <si>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</si>
  <si>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</si>
  <si>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</si>
  <si>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</si>
  <si>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</si>
  <si>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</si>
  <si>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</si>
  <si>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</si>
  <si>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</si>
  <si>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</si>
  <si>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</si>
  <si>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</si>
  <si>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</si>
  <si>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</si>
  <si>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</si>
  <si>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</si>
  <si>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</si>
  <si>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</si>
  <si>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</si>
  <si>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</si>
  <si>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</si>
  <si>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</si>
  <si>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</si>
  <si>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</si>
  <si>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</si>
  <si>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</si>
  <si>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</si>
  <si>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</si>
  <si>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</si>
  <si>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</si>
  <si>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</si>
  <si>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</si>
  <si>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</si>
  <si>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</si>
  <si>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</si>
  <si>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</si>
  <si>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</si>
  <si>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</si>
  <si>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</si>
  <si>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</si>
  <si>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</si>
  <si>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</si>
  <si>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</si>
  <si>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</si>
  <si>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</si>
  <si>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</si>
  <si>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</si>
  <si>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</si>
  <si>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</si>
  <si>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</si>
  <si>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</si>
  <si>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</si>
  <si>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</si>
  <si>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</si>
  <si>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</si>
  <si>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</si>
  <si>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</si>
  <si>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</si>
  <si>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</si>
  <si>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</si>
  <si>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</si>
  <si>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</si>
  <si>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</si>
  <si>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</si>
  <si>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</si>
  <si>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</si>
  <si>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</si>
  <si>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</si>
  <si>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</si>
  <si>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</si>
  <si>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</si>
  <si>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</si>
  <si>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</si>
  <si>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</si>
  <si>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</si>
  <si>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</si>
  <si>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</si>
  <si>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</si>
  <si>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</si>
  <si>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</si>
  <si>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</si>
  <si>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</si>
  <si>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</si>
  <si>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</si>
  <si>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</si>
  <si>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</si>
  <si>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</si>
  <si>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</si>
  <si>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</si>
  <si>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</si>
  <si>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</si>
  <si>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</si>
  <si>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</si>
  <si>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</si>
  <si>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</si>
  <si>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</si>
  <si>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</si>
  <si>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</si>
  <si>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</si>
  <si>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</si>
  <si>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</si>
  <si>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</si>
  <si>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</si>
  <si>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</si>
  <si>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</si>
  <si>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</si>
  <si>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</si>
  <si>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</si>
  <si>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</si>
  <si>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</si>
  <si>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</si>
  <si>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</si>
  <si>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</si>
  <si>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</si>
  <si>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</si>
  <si>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</si>
  <si>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</si>
  <si>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</si>
  <si>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</si>
  <si>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</si>
  <si>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</si>
  <si>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</si>
  <si>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</si>
  <si>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</si>
  <si>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</si>
  <si>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</si>
  <si>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</si>
  <si>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</si>
  <si>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</si>
  <si>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</si>
  <si>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</si>
  <si>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</si>
  <si>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</si>
  <si>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</si>
  <si>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</si>
  <si>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</si>
  <si>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</si>
  <si>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</si>
  <si>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</si>
  <si>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</si>
  <si>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</si>
  <si>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</si>
  <si>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</si>
  <si>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</si>
  <si>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</si>
  <si>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</si>
  <si>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</si>
  <si>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</si>
  <si>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</si>
  <si>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</si>
  <si>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</si>
  <si>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</si>
  <si>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</si>
  <si>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</si>
  <si>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</si>
  <si>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</si>
  <si>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</si>
  <si>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</si>
  <si>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</si>
  <si>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</si>
  <si>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</si>
  <si>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</si>
  <si>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</si>
  <si>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</si>
  <si>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</si>
  <si>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</si>
  <si>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</si>
  <si>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</si>
  <si>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</si>
  <si>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</si>
  <si>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</si>
  <si>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</si>
  <si>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</si>
  <si>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</si>
  <si>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</si>
  <si>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</si>
  <si>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</si>
  <si>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</si>
  <si>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</si>
  <si>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</si>
  <si>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</si>
  <si>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</si>
  <si>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</si>
  <si>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</si>
  <si>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</si>
  <si>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</si>
  <si>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</si>
  <si>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</si>
  <si>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</si>
  <si>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</si>
  <si>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</si>
  <si>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</si>
  <si>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</si>
  <si>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</si>
  <si>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</si>
  <si>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</si>
  <si>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</si>
  <si>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</si>
  <si>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</si>
  <si>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</si>
  <si>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</si>
  <si>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</si>
  <si>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</si>
  <si>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</si>
  <si>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</si>
  <si>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</si>
  <si>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</si>
  <si>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</si>
  <si>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</si>
  <si>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</si>
  <si>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</si>
  <si>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</si>
  <si>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</si>
  <si>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</si>
  <si>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</si>
  <si>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</si>
  <si>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</si>
  <si>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</si>
  <si>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</si>
  <si>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</si>
  <si>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</si>
  <si>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</si>
  <si>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</si>
  <si>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</si>
  <si>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</si>
  <si>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</si>
  <si>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</si>
  <si>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</si>
  <si>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</si>
  <si>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</si>
  <si>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</si>
  <si>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</si>
  <si>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</si>
  <si>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</si>
  <si>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</si>
  <si>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</si>
  <si>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</si>
  <si>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</si>
  <si>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</si>
  <si>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</si>
  <si>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</si>
  <si>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</si>
  <si>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</si>
  <si>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</si>
  <si>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</si>
  <si>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</si>
  <si>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</si>
  <si>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</si>
  <si>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</si>
  <si>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</si>
  <si>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</si>
  <si>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</si>
  <si>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</si>
  <si>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</si>
  <si>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</si>
  <si>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</si>
  <si>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</si>
  <si>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</si>
  <si>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</si>
  <si>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</si>
  <si>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</si>
  <si>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</si>
  <si>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</si>
  <si>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</si>
  <si>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</si>
  <si>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</si>
  <si>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</si>
  <si>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</si>
  <si>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</si>
  <si>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</si>
  <si>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</si>
  <si>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</si>
  <si>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</si>
  <si>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</si>
  <si>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</si>
  <si>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</si>
  <si>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</si>
  <si>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</si>
  <si>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</si>
  <si>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</si>
  <si>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</si>
  <si>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</si>
  <si>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</si>
  <si>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</si>
  <si>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</si>
  <si>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</si>
  <si>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</si>
  <si>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</si>
  <si>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</si>
  <si>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</si>
  <si>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</si>
  <si>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</si>
  <si>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</si>
  <si>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</si>
  <si>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</si>
  <si>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</si>
  <si>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</si>
  <si>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</si>
  <si>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</si>
  <si>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</si>
  <si>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</si>
  <si>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</si>
  <si>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</si>
  <si>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</si>
  <si>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</si>
  <si>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</si>
  <si>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</si>
  <si>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</si>
  <si>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</si>
  <si>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</si>
  <si>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</si>
  <si>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</si>
  <si>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</si>
  <si>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</si>
  <si>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</si>
  <si>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</si>
  <si>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</si>
  <si>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</si>
  <si>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</si>
  <si>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</si>
  <si>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</si>
  <si>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</si>
  <si>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</si>
  <si>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</si>
  <si>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</si>
  <si>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</si>
  <si>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</si>
  <si>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</si>
  <si>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</si>
  <si>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</si>
  <si>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</si>
  <si>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</si>
  <si>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</si>
  <si>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</si>
  <si>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</si>
  <si>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</si>
  <si>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</si>
  <si>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</si>
  <si>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</si>
  <si>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</si>
  <si>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</si>
  <si>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</si>
  <si>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</si>
  <si>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</si>
  <si>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</si>
  <si>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</si>
  <si>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</si>
  <si>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</si>
  <si>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</si>
  <si>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</si>
  <si>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</si>
  <si>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</si>
  <si>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</si>
  <si>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</si>
  <si>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</si>
  <si>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</si>
  <si>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</si>
  <si>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</si>
  <si>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</si>
  <si>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</si>
  <si>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</si>
  <si>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</si>
  <si>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</si>
  <si>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</si>
  <si>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</si>
  <si>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</si>
  <si>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</si>
  <si>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</si>
  <si>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</si>
  <si>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</si>
  <si>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</si>
  <si>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</si>
  <si>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</si>
  <si>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</si>
  <si>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</si>
  <si>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</si>
  <si>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</si>
  <si>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</si>
  <si>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</si>
  <si>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</si>
  <si>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</si>
  <si>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</si>
  <si>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</si>
  <si>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</si>
  <si>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</si>
  <si>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</si>
  <si>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</si>
  <si>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</si>
  <si>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</si>
  <si>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</si>
  <si>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</si>
  <si>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</si>
  <si>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</si>
  <si>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</si>
  <si>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</si>
  <si>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</si>
  <si>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</si>
  <si>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</si>
  <si>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</si>
  <si>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</si>
  <si>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</si>
  <si>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</si>
  <si>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</si>
  <si>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</si>
  <si>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</si>
  <si>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</si>
  <si>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</si>
  <si>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</si>
  <si>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</si>
  <si>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</si>
  <si>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</si>
  <si>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</si>
  <si>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</si>
  <si>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</si>
  <si>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</si>
  <si>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</si>
  <si>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</si>
  <si>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</si>
  <si>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</si>
  <si>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</si>
  <si>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</si>
  <si>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</si>
  <si>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</si>
  <si>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</si>
  <si>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</si>
  <si>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</si>
  <si>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</si>
  <si>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</si>
  <si>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</si>
  <si>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</si>
  <si>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</si>
  <si>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</si>
  <si>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</si>
  <si>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</si>
  <si>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</si>
  <si>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</si>
  <si>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</si>
  <si>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</si>
  <si>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</si>
  <si>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</si>
  <si>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</si>
  <si>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</si>
  <si>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</si>
  <si>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</si>
  <si>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</si>
  <si>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</si>
  <si>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</si>
  <si>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</si>
  <si>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</si>
  <si>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</si>
  <si>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</si>
  <si>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</si>
  <si>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</si>
  <si>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</si>
  <si>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</si>
  <si>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</si>
  <si>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</si>
  <si>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</si>
  <si>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</si>
  <si>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</si>
  <si>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</si>
  <si>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</si>
  <si>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</si>
  <si>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</si>
  <si>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</si>
  <si>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</si>
  <si>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</si>
  <si>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</si>
  <si>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</si>
  <si>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</si>
  <si>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</si>
  <si>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</si>
  <si>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</si>
  <si>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</si>
  <si>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</si>
  <si>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</si>
  <si>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</si>
  <si>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</si>
  <si>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</si>
  <si>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</si>
  <si>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</si>
  <si>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</si>
  <si>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</si>
  <si>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</si>
  <si>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</si>
  <si>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</si>
  <si>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</si>
  <si>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</si>
  <si>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</si>
  <si>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</si>
  <si>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</si>
  <si>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</si>
  <si>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</si>
  <si>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</si>
  <si>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</si>
  <si>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</si>
  <si>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</si>
  <si>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</si>
  <si>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</si>
  <si>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</si>
  <si>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</si>
  <si>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</si>
  <si>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</si>
  <si>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</si>
  <si>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</si>
  <si>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</si>
  <si>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</si>
  <si>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</si>
  <si>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</si>
  <si>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</si>
  <si>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</si>
  <si>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</si>
  <si>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</si>
  <si>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</si>
  <si>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</si>
  <si>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</si>
  <si>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</si>
  <si>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</si>
  <si>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</si>
  <si>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</si>
  <si>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</si>
  <si>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</si>
  <si>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</si>
  <si>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</si>
  <si>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</si>
  <si>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</si>
  <si>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</si>
  <si>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</si>
  <si>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</si>
  <si>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</si>
  <si>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</si>
  <si>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</si>
  <si>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</si>
  <si>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</si>
  <si>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</si>
  <si>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</si>
  <si>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</si>
  <si>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</si>
  <si>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</si>
  <si>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</si>
  <si>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</si>
  <si>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</si>
  <si>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</si>
  <si>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</si>
  <si>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</si>
  <si>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</si>
  <si>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</si>
  <si>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</si>
  <si>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</si>
  <si>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</si>
  <si>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</si>
  <si>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</si>
  <si>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</si>
  <si>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</si>
  <si>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</si>
  <si>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</si>
  <si>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</si>
  <si>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</si>
  <si>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</si>
  <si>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</si>
  <si>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</si>
  <si>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</si>
  <si>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</si>
  <si>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</si>
  <si>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</si>
  <si>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</si>
  <si>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</si>
  <si>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</si>
  <si>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</si>
  <si>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</si>
  <si>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</si>
  <si>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</si>
  <si>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</si>
  <si>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</si>
  <si>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</si>
  <si>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</si>
  <si>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</si>
  <si>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</si>
  <si>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</si>
  <si>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</si>
  <si>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</si>
  <si>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</si>
  <si>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</si>
  <si>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</si>
  <si>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</si>
  <si>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</si>
  <si>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</si>
  <si>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</si>
  <si>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</si>
  <si>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</si>
  <si>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</si>
  <si>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</si>
  <si>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</si>
  <si>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</si>
  <si>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</si>
  <si>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</si>
  <si>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</si>
  <si>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</si>
  <si>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</si>
  <si>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</si>
  <si>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</si>
  <si>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</si>
  <si>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</si>
  <si>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</si>
  <si>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</si>
  <si>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</si>
  <si>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</si>
  <si>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</si>
  <si>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</si>
  <si>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</si>
  <si>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</si>
  <si>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</si>
  <si>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</si>
  <si>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</si>
  <si>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</si>
  <si>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</si>
  <si>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</si>
  <si>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</si>
  <si>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</si>
  <si>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</si>
  <si>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</si>
  <si>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</si>
  <si>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</si>
  <si>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</si>
  <si>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</si>
  <si>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</si>
  <si>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</si>
  <si>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</si>
  <si>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</si>
  <si>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</si>
  <si>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</si>
  <si>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</si>
  <si>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</si>
  <si>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</si>
  <si>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</si>
  <si>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</si>
  <si>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</si>
  <si>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</si>
  <si>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</si>
  <si>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</si>
  <si>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</si>
  <si>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</si>
  <si>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</si>
  <si>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</si>
  <si>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</si>
  <si>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</si>
  <si>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</si>
  <si>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</si>
  <si>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</si>
  <si>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</si>
  <si>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</si>
  <si>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</si>
  <si>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</si>
  <si>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</si>
  <si>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</si>
  <si>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</si>
  <si>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</si>
  <si>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</si>
  <si>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</si>
  <si>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</si>
  <si>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</si>
  <si>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</si>
  <si>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</si>
  <si>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</si>
  <si>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</si>
  <si>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</si>
  <si>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</si>
  <si>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</si>
  <si>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</si>
  <si>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</si>
  <si>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</si>
  <si>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</si>
  <si>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</si>
  <si>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</si>
  <si>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</si>
  <si>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</si>
  <si>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</si>
  <si>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</si>
  <si>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</si>
  <si>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</si>
  <si>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</si>
  <si>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</si>
  <si>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</si>
  <si>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</si>
  <si>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</si>
  <si>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</si>
  <si>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</si>
  <si>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</si>
  <si>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</si>
  <si>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</si>
  <si>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</si>
  <si>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</si>
  <si>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</si>
  <si>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</si>
  <si>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</si>
  <si>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</si>
  <si>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</si>
  <si>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</si>
  <si>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</si>
  <si>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</si>
  <si>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</si>
  <si>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</si>
  <si>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</si>
  <si>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</si>
  <si>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</si>
  <si>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</si>
  <si>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</si>
  <si>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</si>
  <si>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</si>
  <si>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</si>
  <si>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</si>
  <si>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</si>
  <si>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</si>
  <si>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</si>
  <si>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</si>
  <si>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</si>
  <si>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</si>
  <si>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</si>
  <si>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</si>
  <si>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</si>
  <si>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</si>
  <si>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</si>
  <si>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</si>
  <si>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</si>
  <si>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</si>
  <si>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</si>
  <si>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</si>
  <si>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</si>
  <si>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</si>
  <si>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</si>
  <si>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</si>
  <si>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</si>
  <si>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</si>
  <si>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</si>
  <si>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</si>
  <si>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</si>
  <si>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</si>
  <si>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</si>
  <si>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</si>
  <si>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</si>
  <si>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</si>
  <si>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</si>
  <si>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</si>
  <si>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</si>
  <si>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</si>
  <si>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</si>
  <si>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</si>
  <si>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</si>
  <si>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</si>
  <si>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</si>
  <si>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</si>
  <si>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</si>
  <si>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</si>
  <si>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</si>
  <si>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</si>
  <si>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</si>
  <si>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</si>
  <si>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</si>
  <si>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</si>
  <si>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</si>
  <si>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</si>
  <si>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</si>
  <si>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</si>
  <si>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</si>
  <si>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</si>
  <si>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</si>
  <si>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</si>
  <si>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</si>
  <si>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</si>
  <si>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</si>
  <si>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</si>
  <si>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</si>
  <si>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</si>
  <si>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</si>
  <si>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</si>
  <si>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</si>
  <si>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</si>
  <si>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</si>
  <si>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</si>
  <si>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</si>
  <si>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</si>
  <si>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</si>
  <si>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</si>
  <si>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</si>
  <si>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</si>
  <si>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</si>
  <si>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</si>
  <si>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</si>
  <si>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</si>
  <si>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</si>
  <si>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</si>
  <si>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</si>
  <si>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</si>
  <si>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</si>
  <si>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</si>
  <si>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</si>
  <si>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</si>
  <si>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</si>
  <si>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</si>
  <si>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</si>
  <si>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</si>
  <si>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</si>
  <si>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</si>
  <si>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</si>
  <si>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</si>
  <si>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</si>
  <si>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</si>
  <si>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</si>
  <si>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</si>
  <si>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</si>
  <si>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</si>
  <si>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</si>
  <si>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</si>
  <si>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</si>
  <si>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</si>
  <si>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</si>
  <si>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</si>
  <si>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</si>
  <si>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</si>
  <si>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</si>
  <si>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</si>
  <si>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</si>
  <si>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</si>
  <si>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</si>
  <si>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</si>
  <si>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</si>
  <si>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</si>
  <si>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</si>
  <si>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</si>
  <si>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</si>
  <si>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</si>
  <si>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</si>
  <si>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</si>
  <si>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</si>
  <si>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</si>
  <si>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</si>
  <si>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</si>
  <si>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</si>
  <si>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</si>
  <si>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</si>
  <si>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</si>
  <si>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</si>
  <si>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</si>
  <si>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</si>
  <si>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</si>
  <si>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</si>
  <si>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</si>
  <si>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</si>
  <si>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</si>
  <si>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</si>
  <si>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</si>
  <si>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</si>
  <si>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</si>
  <si>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</si>
  <si>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</si>
  <si>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</si>
  <si>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</si>
  <si>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</si>
  <si>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</si>
  <si>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</si>
  <si>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</si>
  <si>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</si>
  <si>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</si>
  <si>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</si>
  <si>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</si>
  <si>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</si>
  <si>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</si>
  <si>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</si>
  <si>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</si>
  <si>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</si>
  <si>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</si>
  <si>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</si>
  <si>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</si>
  <si>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</si>
  <si>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</si>
  <si>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</si>
  <si>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</si>
  <si>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</si>
  <si>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</si>
  <si>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</si>
  <si>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</si>
  <si>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</si>
  <si>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</si>
  <si>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</si>
  <si>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</si>
  <si>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</si>
  <si>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</si>
  <si>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</si>
  <si>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</si>
  <si>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</si>
  <si>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</si>
  <si>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</si>
  <si>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</si>
  <si>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</si>
  <si>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</si>
  <si>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</si>
  <si>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</si>
  <si>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</si>
  <si>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</si>
  <si>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</si>
  <si>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</si>
  <si>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</si>
  <si>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</si>
  <si>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</si>
  <si>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</si>
  <si>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</si>
  <si>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</si>
  <si>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</si>
  <si>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</si>
  <si>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</si>
  <si>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</si>
  <si>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</si>
  <si>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</si>
  <si>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</si>
  <si>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</si>
  <si>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</si>
  <si>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</si>
  <si>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</si>
  <si>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</si>
  <si>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</si>
  <si>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</si>
  <si>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</si>
  <si>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</si>
  <si>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</si>
  <si>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</si>
  <si>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</si>
  <si>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</si>
  <si>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</si>
  <si>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</si>
  <si>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</si>
  <si>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</si>
  <si>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</si>
  <si>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</si>
  <si>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</si>
  <si>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</si>
  <si>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</si>
  <si>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</si>
  <si>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</si>
  <si>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</si>
  <si>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</si>
  <si>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</si>
  <si>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</si>
  <si>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</si>
  <si>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</si>
  <si>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</si>
  <si>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</si>
  <si>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</si>
  <si>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</si>
  <si>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</si>
  <si>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</si>
  <si>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</si>
  <si>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</si>
  <si>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</si>
  <si>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</si>
  <si>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</si>
  <si>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</si>
  <si>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</si>
  <si>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</si>
  <si>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</si>
  <si>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</si>
  <si>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</si>
  <si>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</si>
  <si>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</si>
  <si>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</si>
  <si>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</si>
  <si>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</si>
  <si>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</si>
  <si>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</si>
  <si>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</si>
  <si>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</si>
  <si>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</si>
  <si>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</si>
  <si>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</si>
  <si>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</si>
  <si>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</si>
  <si>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</si>
  <si>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</si>
  <si>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</si>
  <si>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</si>
  <si>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</si>
  <si>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</si>
  <si>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</si>
  <si>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</si>
  <si>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</si>
  <si>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</si>
  <si>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</si>
  <si>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</si>
  <si>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</si>
  <si>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</si>
  <si>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</si>
  <si>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</si>
  <si>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</si>
  <si>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</si>
  <si>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</si>
  <si>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</si>
  <si>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</si>
  <si>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</si>
  <si>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</si>
  <si>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</si>
  <si>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</si>
  <si>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</si>
  <si>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</si>
  <si>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</si>
  <si>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</si>
  <si>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</si>
  <si>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</si>
  <si>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</si>
  <si>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</si>
  <si>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</si>
  <si>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</si>
  <si>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</si>
  <si>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</si>
  <si>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</si>
  <si>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</si>
  <si>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</si>
  <si>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</si>
  <si>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</si>
  <si>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</si>
  <si>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</si>
  <si>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</si>
  <si>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</si>
  <si>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</si>
  <si>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</si>
  <si>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</si>
  <si>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</si>
  <si>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</si>
  <si>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</si>
  <si>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</si>
  <si>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</si>
  <si>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</si>
  <si>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</si>
  <si>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</si>
  <si>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</si>
  <si>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</si>
  <si>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</si>
  <si>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</si>
  <si>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</si>
  <si>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</si>
  <si>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</si>
  <si>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</si>
  <si>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</si>
  <si>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</si>
  <si>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</si>
  <si>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</si>
  <si>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</si>
  <si>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</si>
  <si>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</si>
  <si>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</si>
  <si>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</si>
  <si>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</si>
  <si>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</si>
  <si>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</si>
  <si>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</si>
  <si>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</si>
  <si>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</si>
  <si>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</si>
  <si>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</si>
  <si>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</si>
  <si>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</si>
  <si>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</si>
  <si>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</si>
  <si>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</si>
  <si>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</si>
  <si>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</si>
  <si>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</si>
  <si>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</si>
  <si>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</si>
  <si>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</si>
  <si>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</si>
  <si>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</si>
  <si>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</si>
  <si>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</si>
  <si>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</si>
  <si>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</si>
  <si>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</si>
  <si>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</si>
  <si>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</si>
  <si>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</si>
  <si>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</si>
  <si>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</si>
  <si>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</si>
  <si>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</si>
  <si>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</si>
  <si>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</si>
  <si>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</si>
  <si>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</si>
  <si>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</si>
  <si>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</si>
  <si>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</si>
  <si>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</si>
  <si>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</si>
  <si>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</si>
  <si>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</si>
  <si>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</si>
  <si>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</si>
  <si>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</si>
  <si>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</si>
  <si>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</si>
  <si>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</si>
  <si>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</si>
  <si>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</si>
  <si>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</si>
  <si>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</si>
  <si>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</si>
  <si>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</si>
  <si>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</si>
  <si>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</si>
  <si>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</si>
  <si>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</si>
  <si>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</si>
  <si>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</si>
  <si>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</si>
  <si>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</si>
  <si>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</si>
  <si>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</si>
  <si>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</si>
  <si>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</si>
  <si>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</si>
  <si>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</si>
  <si>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</si>
  <si>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</si>
  <si>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</si>
  <si>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</si>
  <si>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</si>
  <si>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</si>
  <si>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</si>
  <si>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</si>
  <si>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</si>
  <si>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</si>
  <si>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</si>
  <si>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</si>
  <si>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</si>
  <si>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</si>
  <si>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</si>
  <si>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</si>
  <si>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</si>
  <si>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</si>
  <si>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</si>
  <si>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</si>
  <si>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</si>
  <si>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</si>
  <si>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</si>
  <si>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</si>
  <si>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</si>
  <si>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</si>
  <si>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</si>
  <si>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</si>
  <si>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</si>
  <si>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</si>
  <si>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</si>
  <si>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</si>
  <si>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</si>
  <si>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</si>
  <si>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</si>
  <si>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</si>
  <si>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</si>
  <si>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</si>
  <si>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</si>
  <si>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</si>
  <si>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</si>
  <si>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</si>
  <si>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</si>
  <si>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</si>
  <si>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</si>
  <si>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</si>
  <si>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</si>
  <si>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</si>
  <si>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</si>
  <si>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</si>
  <si>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</si>
  <si>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</si>
  <si>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</si>
  <si>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</si>
  <si>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</si>
  <si>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</si>
  <si>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</si>
  <si>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</si>
  <si>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</si>
  <si>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</si>
  <si>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</si>
  <si>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</si>
  <si>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</si>
  <si>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</si>
  <si>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</si>
  <si>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</si>
  <si>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</si>
  <si>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</si>
  <si>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</si>
  <si>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</si>
  <si>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</si>
  <si>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</si>
  <si>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</si>
  <si>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</si>
  <si>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</si>
  <si>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</si>
  <si>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</si>
  <si>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</si>
  <si>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</si>
  <si>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</si>
  <si>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</si>
  <si>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</si>
  <si>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</si>
  <si>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</si>
  <si>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</si>
  <si>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</si>
  <si>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</si>
  <si>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</si>
  <si>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</si>
  <si>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</si>
  <si>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</si>
  <si>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</si>
  <si>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</si>
  <si>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</si>
  <si>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</si>
  <si>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</si>
  <si>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</si>
  <si>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</si>
  <si>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</si>
  <si>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</si>
  <si>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</si>
  <si>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</si>
  <si>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</si>
  <si>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</si>
  <si>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</si>
  <si>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</si>
  <si>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</si>
  <si>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</si>
  <si>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</si>
  <si>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</si>
  <si>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</si>
  <si>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</si>
  <si>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</si>
  <si>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</si>
  <si>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</si>
  <si>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</si>
  <si>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</si>
  <si>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</si>
  <si>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</si>
  <si>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</si>
  <si>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</si>
  <si>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</si>
  <si>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</si>
  <si>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</si>
  <si>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</si>
  <si>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</si>
  <si>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</si>
  <si>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</si>
  <si>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</si>
  <si>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</si>
  <si>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</si>
  <si>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</si>
  <si>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</si>
  <si>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</si>
  <si>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</si>
  <si>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</si>
  <si>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</si>
  <si>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</si>
  <si>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</si>
  <si>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</si>
  <si>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</si>
  <si>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</si>
  <si>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</si>
  <si>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</si>
  <si>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</si>
  <si>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</si>
  <si>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</si>
  <si>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</si>
  <si>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</si>
  <si>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</si>
  <si>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</si>
  <si>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</si>
  <si>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</si>
  <si>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</si>
  <si>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</si>
  <si>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</si>
  <si>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</si>
  <si>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</si>
  <si>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</si>
  <si>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</si>
  <si>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</si>
  <si>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</si>
  <si>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</si>
  <si>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</si>
  <si>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</si>
  <si>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</si>
  <si>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</si>
  <si>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</si>
  <si>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</si>
  <si>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</si>
  <si>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</si>
  <si>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</si>
  <si>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</si>
  <si>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</si>
  <si>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</si>
  <si>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</si>
  <si>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</si>
  <si>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</si>
  <si>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</si>
  <si>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</si>
  <si>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</si>
  <si>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</si>
  <si>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</si>
  <si>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</si>
  <si>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</si>
  <si>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</si>
  <si>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</si>
  <si>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</si>
  <si>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</si>
  <si>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</si>
  <si>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</si>
  <si>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</si>
  <si>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</si>
  <si>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</si>
  <si>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</si>
  <si>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</si>
  <si>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</si>
  <si>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</si>
  <si>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</si>
  <si>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</si>
  <si>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</si>
  <si>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</si>
  <si>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</si>
  <si>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</si>
  <si>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</si>
  <si>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</si>
  <si>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</si>
  <si>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</si>
  <si>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</si>
  <si>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</si>
  <si>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</si>
  <si>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</si>
  <si>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</si>
  <si>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</si>
  <si>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</si>
  <si>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</si>
  <si>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</si>
  <si>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</si>
  <si>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</si>
  <si>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</si>
  <si>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</si>
  <si>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</si>
  <si>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</si>
  <si>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</si>
  <si>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</si>
  <si>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</si>
  <si>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</si>
  <si>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</si>
  <si>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</si>
  <si>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</si>
  <si>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</si>
  <si>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</si>
  <si>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</si>
  <si>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</si>
  <si>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</si>
  <si>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</si>
  <si>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</si>
  <si>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</si>
  <si>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</si>
  <si>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</si>
  <si>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</si>
  <si>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</si>
  <si>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</si>
  <si>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</si>
  <si>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</si>
  <si>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</si>
  <si>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</si>
  <si>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</si>
  <si>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</si>
  <si>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</si>
  <si>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</si>
  <si>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</si>
  <si>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</si>
  <si>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</si>
  <si>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</si>
  <si>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</si>
  <si>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</si>
  <si>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</si>
  <si>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</si>
  <si>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</si>
  <si>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</si>
  <si>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</si>
  <si>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</si>
  <si>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</si>
  <si>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</si>
  <si>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</si>
  <si>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</si>
  <si>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</si>
  <si>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</si>
  <si>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</si>
  <si>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</si>
  <si>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</si>
  <si>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</si>
  <si>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</si>
  <si>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</si>
  <si>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</si>
  <si>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</si>
  <si>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</si>
  <si>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</si>
  <si>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</si>
  <si>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</si>
  <si>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</si>
  <si>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</si>
  <si>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</si>
  <si>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</si>
  <si>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</si>
  <si>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</si>
  <si>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</si>
  <si>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</si>
  <si>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</si>
  <si>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</si>
  <si>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</si>
  <si>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</si>
  <si>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</si>
  <si>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</si>
  <si>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</si>
  <si>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</si>
  <si>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</si>
  <si>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</si>
  <si>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</si>
  <si>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</si>
  <si>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</si>
  <si>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</si>
  <si>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</si>
  <si>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</si>
  <si>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</si>
  <si>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</si>
  <si>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</si>
  <si>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</si>
  <si>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</si>
  <si>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</si>
  <si>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</si>
  <si>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</si>
  <si>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</si>
  <si>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</si>
  <si>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</si>
  <si>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</si>
  <si>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</si>
  <si>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</si>
  <si>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</si>
  <si>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</si>
  <si>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</si>
  <si>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</si>
  <si>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</si>
  <si>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</si>
  <si>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</si>
  <si>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</si>
  <si>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</si>
  <si>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</si>
  <si>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</si>
  <si>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</si>
  <si>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</si>
  <si>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</si>
  <si>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</si>
  <si>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</si>
  <si>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</si>
  <si>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</si>
  <si>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</si>
  <si>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</si>
  <si>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</si>
  <si>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</si>
  <si>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</si>
  <si>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</si>
  <si>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</si>
  <si>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</si>
  <si>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</si>
  <si>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</si>
  <si>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</si>
  <si>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</si>
  <si>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</si>
  <si>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</si>
  <si>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</si>
  <si>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</si>
  <si>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</si>
  <si>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</si>
  <si>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</si>
  <si>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</si>
  <si>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</si>
  <si>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</si>
  <si>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</si>
  <si>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</si>
  <si>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</si>
  <si>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</si>
  <si>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</si>
  <si>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</si>
  <si>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</si>
  <si>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</si>
  <si>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</si>
  <si>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</si>
  <si>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</si>
  <si>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</si>
  <si>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</si>
  <si>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</si>
  <si>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</si>
  <si>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</si>
  <si>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</si>
  <si>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</si>
  <si>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</si>
  <si>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</si>
  <si>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</si>
  <si>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</si>
  <si>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</si>
  <si>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</si>
  <si>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</si>
  <si>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</si>
  <si>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</si>
  <si>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</si>
  <si>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</si>
  <si>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</si>
  <si>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</si>
  <si>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</si>
  <si>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</si>
  <si>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</si>
  <si>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</si>
  <si>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</si>
  <si>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</si>
  <si>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</si>
  <si>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</si>
  <si>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</si>
  <si>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</si>
  <si>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</si>
  <si>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</si>
  <si>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</si>
  <si>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</si>
  <si>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</si>
  <si>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</si>
  <si>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</si>
  <si>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</si>
  <si>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</si>
  <si>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</si>
  <si>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</si>
  <si>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</si>
  <si>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</si>
  <si>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</si>
  <si>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</si>
  <si>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</si>
  <si>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</si>
  <si>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</si>
  <si>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</si>
  <si>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</si>
  <si>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</si>
  <si>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</si>
  <si>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</si>
  <si>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</si>
  <si>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</si>
  <si>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</si>
  <si>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</si>
  <si>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</si>
  <si>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</si>
  <si>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</si>
  <si>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</si>
  <si>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</si>
  <si>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</si>
  <si>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</si>
  <si>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</si>
  <si>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</si>
  <si>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</si>
  <si>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</si>
  <si>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</si>
  <si>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</si>
  <si>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</si>
  <si>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</si>
  <si>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</si>
  <si>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</si>
  <si>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</si>
  <si>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</si>
  <si>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</si>
  <si>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</si>
  <si>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</si>
  <si>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</si>
  <si>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</si>
  <si>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</si>
  <si>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</si>
  <si>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</si>
  <si>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</si>
  <si>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</si>
  <si>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</si>
  <si>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</si>
  <si>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</si>
  <si>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</si>
  <si>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</si>
  <si>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</si>
  <si>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</si>
  <si>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</si>
  <si>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</si>
  <si>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</si>
  <si>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</si>
  <si>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</si>
  <si>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</si>
  <si>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</si>
  <si>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</si>
  <si>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</si>
  <si>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</si>
  <si>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</si>
  <si>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</si>
  <si>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</si>
  <si>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</si>
  <si>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</si>
  <si>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</si>
  <si>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</si>
  <si>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</si>
  <si>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</si>
  <si>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</si>
  <si>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</si>
  <si>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</si>
  <si>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</si>
  <si>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</si>
  <si>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</si>
  <si>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</si>
  <si>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</si>
  <si>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</si>
  <si>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</si>
  <si>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</si>
  <si>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</si>
  <si>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</si>
  <si>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</si>
  <si>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</si>
  <si>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</si>
  <si>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</si>
  <si>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</si>
  <si>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</si>
  <si>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</si>
  <si>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</si>
  <si>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</si>
  <si>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</si>
  <si>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</si>
  <si>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</si>
  <si>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</si>
  <si>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</si>
  <si>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</si>
  <si>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</si>
  <si>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</si>
  <si>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</si>
  <si>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</si>
  <si>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</si>
  <si>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</si>
  <si>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</si>
  <si>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</si>
  <si>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</si>
  <si>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</si>
  <si>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</si>
  <si>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</si>
  <si>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</si>
  <si>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</si>
  <si>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</si>
  <si>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</si>
  <si>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</si>
  <si>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</si>
  <si>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</si>
  <si>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</si>
  <si>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</si>
  <si>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</si>
  <si>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</si>
  <si>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</si>
  <si>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</si>
  <si>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</si>
  <si>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</si>
  <si>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</si>
  <si>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</si>
  <si>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</si>
  <si>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</si>
  <si>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</si>
  <si>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</si>
  <si>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</si>
  <si>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</si>
  <si>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</si>
  <si>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</si>
  <si>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</si>
  <si>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</si>
  <si>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</si>
  <si>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</si>
  <si>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</si>
  <si>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</si>
  <si>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</si>
  <si>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</si>
  <si>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</si>
  <si>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</si>
  <si>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</si>
  <si>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</si>
  <si>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</si>
  <si>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</si>
  <si>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</si>
  <si>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</si>
  <si>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</si>
  <si>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</si>
  <si>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</si>
  <si>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</si>
  <si>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</si>
  <si>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</si>
  <si>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</si>
  <si>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</si>
  <si>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</si>
  <si>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</si>
  <si>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</si>
  <si>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</si>
  <si>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</si>
  <si>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</si>
  <si>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</si>
  <si>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</si>
  <si>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</si>
  <si>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</si>
  <si>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</si>
  <si>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</si>
  <si>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</si>
  <si>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</si>
  <si>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</si>
  <si>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</si>
  <si>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</si>
  <si>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</si>
  <si>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</si>
  <si>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</si>
  <si>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</si>
  <si>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</si>
  <si>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</si>
  <si>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</si>
  <si>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</si>
  <si>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</si>
  <si>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</si>
  <si>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</si>
  <si>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</si>
  <si>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</si>
  <si>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</si>
  <si>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</si>
  <si>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</si>
  <si>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</si>
  <si>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</si>
  <si>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</si>
  <si>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</si>
  <si>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</si>
  <si>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</si>
  <si>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</si>
  <si>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</si>
  <si>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</si>
  <si>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</si>
  <si>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</si>
  <si>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</si>
  <si>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</si>
  <si>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</si>
  <si>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</si>
  <si>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</si>
  <si>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</si>
  <si>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</si>
  <si>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</si>
  <si>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</si>
  <si>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</si>
  <si>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</si>
  <si>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</si>
  <si>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</si>
  <si>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</si>
  <si>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</si>
  <si>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</si>
  <si>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</si>
  <si>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</si>
  <si>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</si>
  <si>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</si>
  <si>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</si>
  <si>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</si>
  <si>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</si>
  <si>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</si>
  <si>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</si>
  <si>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</si>
  <si>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</si>
  <si>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</si>
  <si>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</si>
  <si>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</si>
  <si>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</si>
  <si>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</si>
  <si>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</si>
  <si>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</si>
  <si>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</si>
  <si>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</si>
  <si>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</si>
  <si>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</si>
  <si>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</si>
  <si>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</si>
  <si>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</si>
  <si>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</si>
  <si>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</si>
  <si>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</si>
  <si>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</si>
  <si>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</si>
  <si>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</si>
  <si>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</si>
  <si>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</si>
  <si>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</si>
  <si>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</si>
  <si>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</si>
  <si>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</si>
  <si>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</si>
  <si>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</si>
  <si>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</si>
  <si>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</si>
  <si>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</si>
  <si>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</si>
  <si>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</si>
  <si>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</si>
  <si>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</si>
  <si>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</si>
  <si>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</si>
  <si>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</si>
  <si>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</si>
  <si>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</si>
  <si>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</si>
  <si>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</si>
  <si>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</si>
  <si>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</si>
  <si>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</si>
  <si>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</si>
  <si>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</si>
  <si>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</si>
  <si>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</si>
  <si>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</si>
  <si>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</si>
  <si>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</si>
  <si>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</si>
  <si>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</si>
  <si>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</si>
  <si>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</si>
  <si>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</si>
  <si>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</si>
  <si>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</si>
  <si>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</si>
  <si>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</si>
  <si>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</si>
  <si>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</si>
  <si>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</si>
  <si>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</si>
  <si>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</si>
  <si>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</si>
  <si>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</si>
  <si>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</si>
  <si>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</si>
  <si>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</si>
  <si>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</si>
  <si>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</si>
  <si>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</si>
  <si>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</si>
  <si>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</si>
  <si>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</si>
  <si>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</si>
  <si>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</si>
  <si>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</si>
  <si>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</si>
  <si>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</si>
  <si>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</si>
  <si>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</si>
  <si>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</si>
  <si>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</si>
  <si>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</si>
  <si>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</si>
  <si>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</si>
  <si>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</si>
  <si>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</si>
  <si>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</si>
  <si>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</si>
  <si>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</si>
  <si>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</si>
  <si>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</si>
  <si>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</si>
  <si>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</si>
  <si>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</si>
  <si>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</si>
  <si>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</si>
  <si>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</si>
  <si>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</si>
  <si>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</si>
  <si>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</si>
  <si>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</si>
  <si>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</si>
  <si>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</si>
  <si>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</si>
  <si>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</si>
  <si>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</si>
  <si>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</si>
  <si>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</si>
  <si>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</si>
  <si>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</si>
  <si>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</si>
  <si>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</si>
  <si>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</si>
  <si>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</si>
  <si>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</si>
  <si>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</si>
  <si>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</si>
  <si>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</si>
  <si>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</si>
  <si>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</si>
  <si>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</si>
  <si>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</si>
  <si>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</si>
  <si>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</si>
  <si>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</si>
  <si>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</si>
  <si>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</si>
  <si>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</si>
  <si>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</si>
  <si>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</si>
  <si>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</si>
  <si>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</si>
  <si>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</si>
  <si>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</si>
  <si>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</si>
  <si>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</si>
  <si>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</si>
  <si>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</si>
  <si>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</si>
  <si>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</si>
  <si>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</si>
  <si>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</si>
  <si>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</si>
  <si>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</si>
  <si>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</si>
  <si>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</si>
  <si>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</si>
  <si>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</si>
  <si>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</si>
  <si>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</si>
  <si>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</si>
  <si>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</si>
  <si>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</si>
  <si>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</si>
  <si>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</si>
  <si>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</si>
  <si>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</si>
  <si>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</si>
  <si>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</si>
  <si>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</si>
  <si>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</si>
  <si>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</si>
  <si>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</si>
  <si>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</si>
  <si>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</si>
  <si>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</si>
  <si>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</si>
  <si>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</si>
  <si>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</si>
  <si>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</si>
  <si>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</si>
  <si>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</si>
  <si>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</si>
  <si>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</si>
  <si>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</si>
  <si>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</si>
  <si>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</si>
  <si>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</si>
  <si>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</si>
  <si>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</si>
  <si>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</si>
  <si>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</si>
  <si>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</si>
  <si>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</si>
  <si>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</si>
  <si>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</si>
  <si>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</si>
  <si>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</si>
  <si>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</si>
  <si>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</si>
  <si>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</si>
  <si>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</si>
  <si>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</si>
  <si>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</si>
  <si>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</si>
  <si>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</si>
  <si>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</si>
  <si>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</si>
  <si>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</si>
  <si>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</si>
  <si>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</si>
  <si>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</si>
  <si>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</si>
  <si>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</si>
  <si>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</si>
  <si>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</si>
  <si>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</si>
  <si>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</si>
  <si>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</si>
  <si>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</si>
  <si>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</si>
  <si>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</si>
  <si>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</si>
  <si>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</si>
  <si>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</si>
  <si>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</si>
  <si>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</si>
  <si>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</si>
  <si>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</si>
  <si>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</si>
  <si>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</si>
  <si>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</si>
  <si>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</si>
  <si>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</si>
  <si>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</si>
  <si>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</si>
  <si>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</si>
  <si>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</si>
  <si>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</si>
  <si>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</si>
  <si>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</si>
  <si>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</si>
  <si>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</si>
  <si>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</si>
  <si>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</si>
  <si>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</si>
  <si>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</si>
  <si>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</si>
  <si>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</si>
  <si>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</si>
  <si>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</si>
  <si>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</si>
  <si>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</si>
  <si>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</si>
  <si>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</si>
  <si>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</si>
  <si>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</si>
  <si>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</si>
  <si>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</si>
  <si>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</si>
  <si>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</si>
  <si>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</si>
  <si>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</si>
  <si>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</si>
  <si>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</si>
  <si>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</si>
  <si>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</si>
  <si>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</si>
  <si>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</si>
  <si>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</si>
  <si>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</si>
  <si>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</si>
  <si>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</si>
  <si>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</si>
  <si>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</si>
  <si>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</si>
  <si>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</si>
  <si>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</si>
  <si>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</si>
  <si>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</si>
  <si>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</si>
  <si>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</si>
  <si>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</si>
  <si>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</si>
  <si>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</si>
  <si>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</si>
  <si>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</si>
  <si>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</si>
  <si>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</si>
  <si>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</si>
  <si>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</si>
  <si>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</si>
  <si>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</si>
  <si>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</si>
  <si>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</si>
  <si>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</si>
  <si>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</si>
  <si>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</si>
  <si>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</si>
  <si>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</si>
  <si>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</si>
  <si>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</si>
  <si>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</si>
  <si>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</si>
  <si>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</si>
  <si>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</si>
  <si>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</si>
  <si>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</si>
  <si>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</si>
  <si>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</si>
  <si>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</si>
  <si>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</si>
  <si>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</si>
  <si>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</si>
  <si>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</si>
  <si>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</si>
  <si>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</si>
  <si>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</si>
  <si>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</si>
  <si>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</si>
  <si>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</si>
  <si>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</si>
  <si>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</si>
  <si>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</si>
  <si>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</si>
  <si>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</si>
  <si>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</si>
  <si>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</si>
  <si>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</si>
  <si>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</si>
  <si>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</si>
  <si>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</si>
  <si>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</si>
  <si>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</si>
  <si>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</si>
  <si>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</si>
  <si>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</si>
  <si>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</si>
  <si>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</si>
  <si>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</si>
  <si>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</si>
  <si>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</si>
  <si>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</si>
  <si>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</si>
  <si>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</si>
  <si>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</si>
  <si>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</si>
  <si>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</si>
  <si>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</si>
  <si>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</si>
  <si>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</si>
  <si>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</si>
  <si>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</si>
  <si>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</si>
  <si>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</si>
  <si>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</si>
  <si>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</si>
  <si>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</si>
  <si>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</si>
  <si>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</si>
  <si>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</si>
  <si>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</si>
  <si>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</si>
  <si>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</si>
  <si>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</si>
  <si>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</si>
  <si>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</si>
  <si>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</si>
  <si>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</si>
  <si>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</si>
  <si>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</si>
  <si>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</si>
  <si>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</si>
  <si>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</si>
  <si>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</si>
  <si>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</si>
  <si>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</si>
  <si>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</si>
  <si>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</si>
  <si>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</si>
  <si>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</si>
  <si>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</si>
  <si>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</si>
  <si>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</si>
  <si>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</si>
  <si>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</si>
  <si>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</si>
  <si>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</si>
  <si>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</si>
  <si>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</si>
  <si>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</si>
  <si>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</si>
  <si>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</si>
  <si>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</si>
  <si>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</si>
  <si>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</si>
  <si>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</si>
  <si>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</si>
  <si>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</si>
  <si>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</si>
  <si>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</si>
  <si>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</si>
  <si>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</si>
  <si>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</si>
  <si>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</si>
  <si>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</si>
  <si>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</si>
  <si>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</si>
  <si>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</si>
  <si>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</si>
  <si>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</si>
  <si>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</si>
  <si>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</si>
  <si>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</si>
  <si>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</si>
  <si>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</si>
  <si>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</si>
  <si>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</si>
  <si>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</si>
  <si>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</si>
  <si>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</si>
  <si>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</si>
  <si>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</si>
  <si>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</si>
  <si>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</si>
  <si>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</si>
  <si>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</si>
  <si>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</si>
  <si>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</si>
  <si>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</si>
  <si>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</si>
  <si>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</si>
  <si>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</si>
  <si>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</si>
  <si>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</si>
  <si>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</si>
  <si>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</si>
  <si>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</si>
  <si>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</si>
  <si>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</si>
  <si>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</si>
  <si>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</si>
  <si>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</si>
  <si>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</si>
  <si>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</si>
  <si>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</si>
  <si>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</si>
  <si>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</si>
  <si>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</si>
  <si>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</si>
  <si>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</si>
  <si>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</si>
  <si>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</si>
  <si>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</si>
  <si>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</si>
  <si>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</si>
  <si>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</si>
  <si>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</si>
  <si>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</si>
  <si>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</si>
  <si>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</si>
  <si>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</si>
  <si>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</si>
  <si>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</si>
  <si>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</si>
  <si>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</si>
  <si>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</si>
  <si>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</si>
  <si>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</si>
  <si>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</si>
  <si>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</si>
  <si>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</si>
  <si>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</si>
  <si>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</si>
  <si>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</si>
  <si>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</si>
  <si>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</si>
  <si>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</si>
  <si>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</si>
  <si>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</si>
  <si>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</si>
  <si>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</si>
  <si>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</si>
  <si>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</si>
  <si>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</si>
  <si>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</si>
  <si>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</si>
  <si>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</si>
  <si>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</si>
  <si>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</si>
  <si>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</si>
  <si>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</si>
  <si>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</si>
  <si>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</si>
  <si>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</si>
  <si>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</si>
  <si>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</si>
  <si>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</si>
  <si>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</si>
  <si>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</si>
  <si>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</si>
  <si>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</si>
  <si>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</si>
  <si>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</si>
  <si>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</si>
  <si>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</si>
  <si>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</si>
  <si>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</si>
  <si>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</si>
  <si>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</si>
  <si>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</si>
  <si>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</si>
  <si>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</si>
  <si>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</si>
  <si>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</si>
  <si>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</si>
  <si>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</si>
  <si>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</si>
  <si>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</si>
  <si>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</si>
  <si>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</si>
  <si>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</si>
  <si>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</si>
  <si>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</si>
  <si>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</si>
  <si>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</si>
  <si>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</si>
  <si>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</si>
  <si>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</si>
  <si>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</si>
  <si>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</si>
  <si>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</si>
  <si>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</si>
  <si>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</si>
  <si>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</si>
  <si>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</si>
  <si>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</si>
  <si>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</si>
  <si>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</si>
  <si>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</si>
  <si>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</si>
  <si>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</si>
  <si>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</si>
  <si>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</si>
  <si>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</si>
  <si>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</si>
  <si>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</si>
  <si>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</si>
  <si>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</si>
  <si>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</si>
  <si>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</si>
  <si>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</si>
  <si>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</si>
  <si>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</si>
  <si>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</si>
  <si>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</si>
  <si>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</si>
  <si>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</si>
  <si>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</si>
  <si>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</si>
  <si>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</si>
  <si>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</si>
  <si>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</si>
  <si>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</si>
  <si>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</si>
  <si>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</si>
  <si>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</si>
  <si>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</si>
  <si>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</si>
  <si>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</si>
  <si>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</si>
  <si>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</si>
  <si>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</si>
  <si>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</si>
  <si>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</si>
  <si>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</si>
  <si>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</si>
  <si>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</si>
  <si>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</si>
  <si>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</si>
  <si>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</si>
  <si>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</si>
  <si>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</si>
  <si>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</si>
  <si>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</si>
  <si>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</si>
  <si>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</si>
  <si>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</si>
  <si>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</si>
  <si>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</si>
  <si>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</si>
  <si>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</si>
  <si>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</si>
  <si>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</si>
  <si>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</si>
  <si>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</si>
  <si>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</si>
  <si>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</si>
  <si>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</si>
  <si>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</si>
  <si>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</si>
  <si>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</si>
  <si>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</si>
  <si>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</si>
  <si>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</si>
  <si>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</si>
  <si>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</si>
  <si>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</si>
  <si>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</si>
  <si>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</si>
  <si>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</si>
  <si>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</si>
  <si>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</si>
  <si>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</si>
  <si>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</si>
  <si>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</si>
  <si>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</si>
  <si>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</si>
  <si>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</si>
  <si>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</si>
  <si>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</si>
  <si>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</si>
  <si>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</si>
  <si>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</si>
  <si>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</si>
  <si>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</si>
  <si>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</si>
  <si>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</si>
  <si>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</si>
  <si>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</si>
  <si>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</si>
  <si>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</si>
  <si>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</si>
  <si>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</si>
  <si>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</si>
  <si>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</si>
  <si>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</si>
  <si>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</si>
  <si>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</si>
  <si>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</si>
  <si>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</si>
  <si>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</si>
  <si>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</si>
  <si>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</si>
  <si>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</si>
  <si>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</si>
  <si>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</si>
  <si>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</si>
  <si>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</si>
  <si>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</si>
  <si>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</si>
  <si>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</si>
  <si>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</si>
  <si>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</si>
  <si>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</si>
  <si>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</si>
  <si>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</si>
  <si>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</si>
  <si>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</si>
  <si>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</si>
  <si>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</si>
  <si>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</si>
  <si>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</si>
  <si>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</si>
  <si>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</si>
  <si>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</si>
  <si>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</si>
  <si>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</si>
  <si>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</si>
  <si>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</si>
  <si>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</si>
  <si>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</si>
  <si>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</si>
  <si>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</si>
  <si>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</si>
  <si>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</si>
  <si>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</si>
  <si>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</si>
  <si>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</si>
  <si>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</si>
  <si>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</si>
  <si>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</si>
  <si>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</si>
  <si>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</si>
  <si>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</si>
  <si>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</si>
  <si>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</si>
  <si>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</si>
  <si>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</si>
  <si>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</si>
  <si>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</si>
  <si>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</si>
  <si>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</si>
  <si>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</si>
  <si>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</si>
  <si>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</si>
  <si>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</si>
  <si>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</si>
  <si>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</si>
  <si>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</si>
  <si>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</si>
  <si>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</si>
  <si>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</si>
  <si>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</si>
  <si>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</si>
  <si>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</si>
  <si>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</si>
  <si>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</si>
  <si>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</si>
  <si>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</si>
  <si>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</si>
  <si>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</si>
  <si>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</si>
  <si>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</si>
  <si>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</si>
  <si>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</si>
  <si>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</si>
  <si>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</si>
  <si>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</si>
  <si>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</si>
  <si>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</si>
  <si>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</si>
  <si>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</si>
  <si>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</si>
  <si>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</si>
  <si>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</si>
  <si>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</si>
  <si>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</si>
  <si>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</si>
  <si>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</si>
  <si>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</si>
  <si>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</si>
  <si>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</si>
  <si>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</si>
  <si>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</si>
  <si>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</si>
  <si>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</si>
  <si>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</si>
  <si>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</si>
  <si>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</si>
  <si>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</si>
  <si>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</si>
  <si>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</si>
  <si>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</si>
  <si>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</si>
  <si>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</si>
  <si>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</si>
  <si>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</si>
  <si>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</si>
  <si>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</si>
  <si>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</si>
  <si>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</si>
  <si>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</si>
  <si>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</si>
  <si>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</si>
  <si>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</si>
  <si>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</si>
  <si>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</si>
  <si>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</si>
  <si>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</si>
  <si>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</si>
  <si>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</si>
  <si>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</si>
  <si>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</si>
  <si>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</si>
  <si>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</si>
  <si>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</si>
  <si>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</si>
  <si>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</si>
  <si>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</si>
  <si>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</si>
  <si>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</si>
  <si>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</si>
  <si>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</si>
  <si>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</si>
  <si>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</si>
  <si>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</si>
  <si>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</si>
  <si>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</si>
  <si>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</si>
  <si>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</si>
  <si>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</si>
  <si>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</si>
  <si>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</si>
  <si>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</si>
  <si>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</si>
  <si>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</si>
  <si>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</si>
  <si>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</si>
  <si>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</si>
  <si>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</si>
  <si>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</si>
  <si>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</si>
  <si>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</si>
  <si>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</si>
  <si>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</si>
  <si>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</si>
  <si>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</si>
  <si>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</si>
  <si>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</si>
  <si>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</si>
  <si>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</si>
  <si>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</si>
  <si>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</si>
  <si>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</si>
  <si>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</si>
  <si>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</si>
  <si>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</si>
  <si>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</si>
  <si>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</si>
  <si>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</si>
  <si>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</si>
  <si>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</si>
  <si>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</si>
  <si>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</si>
  <si>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</si>
  <si>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</si>
  <si>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</si>
  <si>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</si>
  <si>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</si>
  <si>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</si>
  <si>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</si>
  <si>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</si>
  <si>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</si>
  <si>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</si>
  <si>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</si>
  <si>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</si>
  <si>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</si>
  <si>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</si>
  <si>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</si>
  <si>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</si>
  <si>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</si>
  <si>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</si>
  <si>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</si>
  <si>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</si>
  <si>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</si>
  <si>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</si>
  <si>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</si>
  <si>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</si>
  <si>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</si>
  <si>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</si>
  <si>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</si>
  <si>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</si>
  <si>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</si>
  <si>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</si>
  <si>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</si>
  <si>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</si>
  <si>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</si>
  <si>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</si>
  <si>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</si>
  <si>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</si>
  <si>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</si>
  <si>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</si>
  <si>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</si>
  <si>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</si>
  <si>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</si>
  <si>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</si>
  <si>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</si>
  <si>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</si>
  <si>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</si>
  <si>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</si>
  <si>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</si>
  <si>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</si>
  <si>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</si>
  <si>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</si>
  <si>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</si>
  <si>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</si>
  <si>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</si>
  <si>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</si>
  <si>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</si>
  <si>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</si>
  <si>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</si>
  <si>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</si>
  <si>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</si>
  <si>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</si>
  <si>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</si>
  <si>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</si>
  <si>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</si>
  <si>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</si>
  <si>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</si>
  <si>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</si>
  <si>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</si>
  <si>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</si>
  <si>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</si>
  <si>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</si>
  <si>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</si>
  <si>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</si>
  <si>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</si>
  <si>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</si>
  <si>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</si>
  <si>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</si>
  <si>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</si>
  <si>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</si>
  <si>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</si>
  <si>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</si>
  <si>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</si>
  <si>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</si>
  <si>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</si>
  <si>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</si>
  <si>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</si>
  <si>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</si>
  <si>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</si>
  <si>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</si>
  <si>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</si>
  <si>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</si>
  <si>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</si>
  <si>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</si>
  <si>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</si>
  <si>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</si>
  <si>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</si>
  <si>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</si>
  <si>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</si>
  <si>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</si>
  <si>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</si>
  <si>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</si>
  <si>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</si>
  <si>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</si>
  <si>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</si>
  <si>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</si>
  <si>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</si>
  <si>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</si>
  <si>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</si>
  <si>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</si>
  <si>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</si>
  <si>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</si>
  <si>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</si>
  <si>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</si>
  <si>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</si>
  <si>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</si>
  <si>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</si>
  <si>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</si>
  <si>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</si>
  <si>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</si>
  <si>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</si>
  <si>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</si>
  <si>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</si>
  <si>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</si>
  <si>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</si>
  <si>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</si>
  <si>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</si>
  <si>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</si>
  <si>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</si>
  <si>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</si>
  <si>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</si>
  <si>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</si>
  <si>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</si>
  <si>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</si>
  <si>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</si>
  <si>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</si>
  <si>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</si>
  <si>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</si>
  <si>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</si>
  <si>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</si>
  <si>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</si>
  <si>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</si>
  <si>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</si>
  <si>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</si>
  <si>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</si>
  <si>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</si>
  <si>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</si>
  <si>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</si>
  <si>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</si>
  <si>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</si>
  <si>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</si>
  <si>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</si>
  <si>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</si>
  <si>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</si>
  <si>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</si>
  <si>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</si>
  <si>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</si>
  <si>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</si>
  <si>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</si>
  <si>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</si>
  <si>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</si>
  <si>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</si>
  <si>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</si>
  <si>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</si>
  <si>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</si>
  <si>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</si>
  <si>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</si>
  <si>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</si>
  <si>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</si>
  <si>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</si>
  <si>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</si>
  <si>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</si>
  <si>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</si>
  <si>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</si>
  <si>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</si>
  <si>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</si>
  <si>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</si>
  <si>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</si>
  <si>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</si>
  <si>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</si>
  <si>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</si>
  <si>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</si>
  <si>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</si>
  <si>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</si>
  <si>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</si>
  <si>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</si>
  <si>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</si>
  <si>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</si>
  <si>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</si>
  <si>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</si>
  <si>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</si>
  <si>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</si>
  <si>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</si>
  <si>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</si>
  <si>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</si>
  <si>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</si>
  <si>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</si>
  <si>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</si>
  <si>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</si>
  <si>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</si>
  <si>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</si>
  <si>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</si>
  <si>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</si>
  <si>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</si>
  <si>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</si>
  <si>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</si>
  <si>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</si>
  <si>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</si>
  <si>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</si>
  <si>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</si>
  <si>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</si>
  <si>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</si>
  <si>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</si>
  <si>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</si>
  <si>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</si>
  <si>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</si>
  <si>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</si>
  <si>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</si>
  <si>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</si>
  <si>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</si>
  <si>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</si>
  <si>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</si>
  <si>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</si>
  <si>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</si>
  <si>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</si>
  <si>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</si>
  <si>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</si>
  <si>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</si>
  <si>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</si>
  <si>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</si>
  <si>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</si>
  <si>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</si>
  <si>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</si>
  <si>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</si>
  <si>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</si>
  <si>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</si>
  <si>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</si>
  <si>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</si>
  <si>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</si>
  <si>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</si>
  <si>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</si>
  <si>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</si>
  <si>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</si>
  <si>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</si>
  <si>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</si>
  <si>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</si>
  <si>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</si>
  <si>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</si>
  <si>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</si>
  <si>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</si>
  <si>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</si>
  <si>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</si>
  <si>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</si>
  <si>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</si>
  <si>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</si>
  <si>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</si>
  <si>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</si>
  <si>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</si>
  <si>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</si>
  <si>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</si>
  <si>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</si>
  <si>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</si>
  <si>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</si>
  <si>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</si>
  <si>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</si>
  <si>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</si>
  <si>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</si>
  <si>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</si>
  <si>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</si>
  <si>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</si>
  <si>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</si>
  <si>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</si>
  <si>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</si>
  <si>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</si>
  <si>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</si>
  <si>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</si>
  <si>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</si>
  <si>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</si>
  <si>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</si>
  <si>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</si>
  <si>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</si>
  <si>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</si>
  <si>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</si>
  <si>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</si>
  <si>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</si>
  <si>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</si>
  <si>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</si>
  <si>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</si>
  <si>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</si>
  <si>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</si>
  <si>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</si>
  <si>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</si>
  <si>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</si>
  <si>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</si>
  <si>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</si>
  <si>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</si>
  <si>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</si>
  <si>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</si>
  <si>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</si>
  <si>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</si>
  <si>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</si>
  <si>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</si>
  <si>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</si>
  <si>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</si>
  <si>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</si>
  <si>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</si>
  <si>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</si>
  <si>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</si>
  <si>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</si>
  <si>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</si>
  <si>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</si>
  <si>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</si>
  <si>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</si>
  <si>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</si>
  <si>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</si>
  <si>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</si>
  <si>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</si>
  <si>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</si>
  <si>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</si>
  <si>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</si>
  <si>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</si>
  <si>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</si>
  <si>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</si>
  <si>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</si>
  <si>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</si>
  <si>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</si>
  <si>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</si>
  <si>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</si>
  <si>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</si>
  <si>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</si>
  <si>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</si>
  <si>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</si>
  <si>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</si>
  <si>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</si>
  <si>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</si>
  <si>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</si>
  <si>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</si>
  <si>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</si>
  <si>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</si>
  <si>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</si>
  <si>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</si>
  <si>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</si>
  <si>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</si>
  <si>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</si>
  <si>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</si>
  <si>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</si>
  <si>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</si>
  <si>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</si>
  <si>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</si>
  <si>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</si>
  <si>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</si>
  <si>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</si>
  <si>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</si>
  <si>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</si>
  <si>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</si>
  <si>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</si>
  <si>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</si>
  <si>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</si>
  <si>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</si>
  <si>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</si>
  <si>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</si>
  <si>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</si>
  <si>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</si>
  <si>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</si>
  <si>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</si>
  <si>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</si>
  <si>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</si>
  <si>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</si>
  <si>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</si>
  <si>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</si>
  <si>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</si>
  <si>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</si>
  <si>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</si>
  <si>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</si>
  <si>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</si>
  <si>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</si>
  <si>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</si>
  <si>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</si>
  <si>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</si>
  <si>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</si>
  <si>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</si>
  <si>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</si>
  <si>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</si>
  <si>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</si>
  <si>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</si>
  <si>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</si>
  <si>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</si>
  <si>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</si>
  <si>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</si>
  <si>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</si>
  <si>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</si>
  <si>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</si>
  <si>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</si>
  <si>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</si>
  <si>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</si>
  <si>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</si>
  <si>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</si>
  <si>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</si>
  <si>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</si>
  <si>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</si>
  <si>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</si>
  <si>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</si>
  <si>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</si>
  <si>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</si>
  <si>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</si>
  <si>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</si>
  <si>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</si>
  <si>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</si>
  <si>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</si>
  <si>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</si>
  <si>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</si>
  <si>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</si>
  <si>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</si>
  <si>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</si>
  <si>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</si>
  <si>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</si>
  <si>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</si>
  <si>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</si>
  <si>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</si>
  <si>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</si>
  <si>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</si>
  <si>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</si>
  <si>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</si>
  <si>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</si>
  <si>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</si>
  <si>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</si>
  <si>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</si>
  <si>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</si>
  <si>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</si>
  <si>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</si>
  <si>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</si>
  <si>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</si>
  <si>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</si>
  <si>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</si>
  <si>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</si>
  <si>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</si>
  <si>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</si>
  <si>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</si>
  <si>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</si>
  <si>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</si>
  <si>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</si>
  <si>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</si>
  <si>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</si>
  <si>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</si>
  <si>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</si>
  <si>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</si>
  <si>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</si>
  <si>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</si>
  <si>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</si>
  <si>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</si>
  <si>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</si>
  <si>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</si>
  <si>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</si>
  <si>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</si>
  <si>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</si>
  <si>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</si>
  <si>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</si>
  <si>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</si>
  <si>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</si>
  <si>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</si>
  <si>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</si>
  <si>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</si>
  <si>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</si>
  <si>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</si>
  <si>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</si>
  <si>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</si>
  <si>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</si>
  <si>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</si>
  <si>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</si>
  <si>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</si>
  <si>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</si>
  <si>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</si>
  <si>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</si>
  <si>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</si>
  <si>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</si>
  <si>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</si>
  <si>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</si>
  <si>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</si>
  <si>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</si>
  <si>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</si>
  <si>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</si>
  <si>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</si>
  <si>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</si>
  <si>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</si>
  <si>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</si>
  <si>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</si>
  <si>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</si>
  <si>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</si>
  <si>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</si>
  <si>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</si>
  <si>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</si>
  <si>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</si>
  <si>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</si>
  <si>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</si>
  <si>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</si>
  <si>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</si>
  <si>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</si>
  <si>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</si>
  <si>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</si>
  <si>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</si>
  <si>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</si>
  <si>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</si>
  <si>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</si>
  <si>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</si>
  <si>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</si>
  <si>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</si>
  <si>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</si>
  <si>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</si>
  <si>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</si>
  <si>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</si>
  <si>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</si>
  <si>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</si>
  <si>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</si>
  <si>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</si>
  <si>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</si>
  <si>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</si>
  <si>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</si>
  <si>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</si>
  <si>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</si>
  <si>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</si>
  <si>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</si>
  <si>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</si>
  <si>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</si>
  <si>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</si>
  <si>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</si>
  <si>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</si>
  <si>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</si>
  <si>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</si>
  <si>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</si>
  <si>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</si>
  <si>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</si>
  <si>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</si>
  <si>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</si>
  <si>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</si>
  <si>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</si>
  <si>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</si>
  <si>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</si>
  <si>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</si>
  <si>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</si>
  <si>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</si>
  <si>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</si>
  <si>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</si>
  <si>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</si>
  <si>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</si>
  <si>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</si>
  <si>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</si>
  <si>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</si>
  <si>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</si>
  <si>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</si>
  <si>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</si>
  <si>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</si>
  <si>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</si>
  <si>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</si>
  <si>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</si>
  <si>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</si>
  <si>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</si>
  <si>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</si>
  <si>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</si>
  <si>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</si>
  <si>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</si>
  <si>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</si>
  <si>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</si>
  <si>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</si>
  <si>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</si>
  <si>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</si>
  <si>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</si>
  <si>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</si>
  <si>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</si>
  <si>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</si>
  <si>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</si>
  <si>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</si>
  <si>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</si>
  <si>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</si>
  <si>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</si>
  <si>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</si>
  <si>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</si>
  <si>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</si>
  <si>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</si>
  <si>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</si>
  <si>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</si>
  <si>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</si>
  <si>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</si>
  <si>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</si>
  <si>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</si>
  <si>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</si>
  <si>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</si>
  <si>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</si>
  <si>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</si>
  <si>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</si>
  <si>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</si>
  <si>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</si>
  <si>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</si>
  <si>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</si>
  <si>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</si>
  <si>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</si>
  <si>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</si>
  <si>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</si>
  <si>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</si>
  <si>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</si>
  <si>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</si>
  <si>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</si>
  <si>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</si>
  <si>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</si>
  <si>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</si>
  <si>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</si>
  <si>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</si>
  <si>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</si>
  <si>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</si>
  <si>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</si>
  <si>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</si>
  <si>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</si>
  <si>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</si>
  <si>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</si>
  <si>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</si>
  <si>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</si>
  <si>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</si>
  <si>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</si>
  <si>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</si>
  <si>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</si>
  <si>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</si>
  <si>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</si>
  <si>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</si>
  <si>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</si>
  <si>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</si>
  <si>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</si>
  <si>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</si>
  <si>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</si>
  <si>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</si>
  <si>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</si>
  <si>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</si>
  <si>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</si>
  <si>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</si>
  <si>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</si>
  <si>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</si>
  <si>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</si>
  <si>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</si>
  <si>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</si>
  <si>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</si>
  <si>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</si>
  <si>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</si>
  <si>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</si>
  <si>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</si>
  <si>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</si>
  <si>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</si>
  <si>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</si>
  <si>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</si>
  <si>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</si>
  <si>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</si>
  <si>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</si>
  <si>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</si>
  <si>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</si>
  <si>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</si>
  <si>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</si>
  <si>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</si>
  <si>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</si>
  <si>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</si>
  <si>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</si>
  <si>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</si>
  <si>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</si>
  <si>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</si>
  <si>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</si>
  <si>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</si>
  <si>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</si>
  <si>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</si>
  <si>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</si>
  <si>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</si>
  <si>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</si>
  <si>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</si>
  <si>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</si>
  <si>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</si>
  <si>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</si>
  <si>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</si>
  <si>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</si>
  <si>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</si>
  <si>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</si>
  <si>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</si>
  <si>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</si>
  <si>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</si>
  <si>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</si>
  <si>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</si>
  <si>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</si>
  <si>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</si>
  <si>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</si>
  <si>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</si>
  <si>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</si>
  <si>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</si>
  <si>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</si>
  <si>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</si>
  <si>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</si>
  <si>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</si>
  <si>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</si>
  <si>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</si>
  <si>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</si>
  <si>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</si>
  <si>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</si>
  <si>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</si>
  <si>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</si>
  <si>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</si>
  <si>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</si>
  <si>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</si>
  <si>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</si>
  <si>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</si>
  <si>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</si>
  <si>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</si>
  <si>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</si>
  <si>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</si>
  <si>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</si>
  <si>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</si>
  <si>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</si>
  <si>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</si>
  <si>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</si>
  <si>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</si>
  <si>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</si>
  <si>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</si>
  <si>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</si>
  <si>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</si>
  <si>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</si>
  <si>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</si>
  <si>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</si>
  <si>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</si>
  <si>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</si>
  <si>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</si>
  <si>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</si>
  <si>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</si>
  <si>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</si>
  <si>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</si>
  <si>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</si>
  <si>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</si>
  <si>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</si>
  <si>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</si>
  <si>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</si>
  <si>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</si>
  <si>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</si>
  <si>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</si>
  <si>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</si>
  <si>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</si>
  <si>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</si>
  <si>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</si>
  <si>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</si>
  <si>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</si>
  <si>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</si>
  <si>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</si>
  <si>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</si>
  <si>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</si>
  <si>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</si>
  <si>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</si>
  <si>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</si>
  <si>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</si>
  <si>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</si>
  <si>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</si>
  <si>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</si>
  <si>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</si>
  <si>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</si>
  <si>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</si>
  <si>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</si>
  <si>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</si>
  <si>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</si>
  <si>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</si>
  <si>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</si>
  <si>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</si>
  <si>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</si>
  <si>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</si>
  <si>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</si>
  <si>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</si>
  <si>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</si>
  <si>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</si>
  <si>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</si>
  <si>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</si>
  <si>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</si>
  <si>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</si>
  <si>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</si>
  <si>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</si>
  <si>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</si>
  <si>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</si>
  <si>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</si>
  <si>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</si>
  <si>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</si>
  <si>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</si>
  <si>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</si>
  <si>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</si>
  <si>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</si>
  <si>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</si>
  <si>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</si>
  <si>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</si>
  <si>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</si>
  <si>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</si>
  <si>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</si>
  <si>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</si>
  <si>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</si>
  <si>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</si>
  <si>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</si>
  <si>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</si>
  <si>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</si>
  <si>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</si>
  <si>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</si>
  <si>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</si>
  <si>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</si>
  <si>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</si>
  <si>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</si>
  <si>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</si>
  <si>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</si>
  <si>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</si>
  <si>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</si>
  <si>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</si>
  <si>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</si>
  <si>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</si>
  <si>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</si>
  <si>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</si>
  <si>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</si>
  <si>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</si>
  <si>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</si>
  <si>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</si>
  <si>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</si>
  <si>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</si>
  <si>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</si>
  <si>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</si>
  <si>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</si>
  <si>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</si>
  <si>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</si>
  <si>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</si>
  <si>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</si>
  <si>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</si>
  <si>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</si>
  <si>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</si>
  <si>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</si>
  <si>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</si>
  <si>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</si>
  <si>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</si>
  <si>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</si>
  <si>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</si>
  <si>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</si>
  <si>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</si>
  <si>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</si>
  <si>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</si>
  <si>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</si>
  <si>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</si>
  <si>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</si>
  <si>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</si>
  <si>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</si>
  <si>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</si>
  <si>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</si>
  <si>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</si>
  <si>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</si>
  <si>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</si>
  <si>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</si>
  <si>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</si>
  <si>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</si>
  <si>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</si>
  <si>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</si>
  <si>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</si>
  <si>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</si>
  <si>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</si>
  <si>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</si>
  <si>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</si>
  <si>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</si>
  <si>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</si>
  <si>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</si>
  <si>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</si>
  <si>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</si>
  <si>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</si>
  <si>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</si>
  <si>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</si>
  <si>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</si>
  <si>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</si>
  <si>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</si>
  <si>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</si>
  <si>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</si>
  <si>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</si>
  <si>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</si>
  <si>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</si>
  <si>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</si>
  <si>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</si>
  <si>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</si>
  <si>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</si>
  <si>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</si>
  <si>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</si>
  <si>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</si>
  <si>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</si>
  <si>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</si>
  <si>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</si>
  <si>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</si>
  <si>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</si>
  <si>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</si>
  <si>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</si>
  <si>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</si>
  <si>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</si>
  <si>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</si>
  <si>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</si>
  <si>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</si>
  <si>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</si>
  <si>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</si>
  <si>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</si>
  <si>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</si>
  <si>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</si>
  <si>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</si>
  <si>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</si>
  <si>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</si>
  <si>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</si>
  <si>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</si>
  <si>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</si>
  <si>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</si>
  <si>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</si>
  <si>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</si>
  <si>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</si>
  <si>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</si>
  <si>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</si>
  <si>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</si>
  <si>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</si>
  <si>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</si>
  <si>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</si>
  <si>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</si>
  <si>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</si>
  <si>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</si>
  <si>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</si>
  <si>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</si>
  <si>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</si>
  <si>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</si>
  <si>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</si>
  <si>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</si>
  <si>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</si>
  <si>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</si>
  <si>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</si>
  <si>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</si>
  <si>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</si>
  <si>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</si>
  <si>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</si>
  <si>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</si>
  <si>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</si>
  <si>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</si>
  <si>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</si>
  <si>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</si>
  <si>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</si>
  <si>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</si>
  <si>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</si>
  <si>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</si>
  <si>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</si>
  <si>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</si>
  <si>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</si>
  <si>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</si>
  <si>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</si>
  <si>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</si>
  <si>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</si>
  <si>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</si>
  <si>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</si>
  <si>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</si>
  <si>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</si>
  <si>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</si>
  <si>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</si>
  <si>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</si>
  <si>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</si>
  <si>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</si>
  <si>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</si>
  <si>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</si>
  <si>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</si>
  <si>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</si>
  <si>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</si>
  <si>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</si>
  <si>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</si>
  <si>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</si>
  <si>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</si>
  <si>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</si>
  <si>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</si>
  <si>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</si>
  <si>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</si>
  <si>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</si>
  <si>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</si>
  <si>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</si>
  <si>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</si>
  <si>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</si>
  <si>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</si>
  <si>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</si>
  <si>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</si>
  <si>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</si>
  <si>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</si>
  <si>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</si>
  <si>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</si>
  <si>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</si>
  <si>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</si>
  <si>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</si>
  <si>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</si>
  <si>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</si>
  <si>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</si>
  <si>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</si>
  <si>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</si>
  <si>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</si>
  <si>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</si>
  <si>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</si>
  <si>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</si>
  <si>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</si>
  <si>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</si>
  <si>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</si>
  <si>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</si>
  <si>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</si>
  <si>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</si>
  <si>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</si>
  <si>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</si>
  <si>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</si>
  <si>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</si>
  <si>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</si>
  <si>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</si>
  <si>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</si>
  <si>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</si>
  <si>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</si>
  <si>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</si>
  <si>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</si>
  <si>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</si>
  <si>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</si>
  <si>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</si>
  <si>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</si>
  <si>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</si>
  <si>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</si>
  <si>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</si>
  <si>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</si>
  <si>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</si>
  <si>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</si>
  <si>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</si>
  <si>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</si>
  <si>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</si>
  <si>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</si>
  <si>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</si>
  <si>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</si>
  <si>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</si>
  <si>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</si>
  <si>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</si>
  <si>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</si>
  <si>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</si>
  <si>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</si>
  <si>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</si>
  <si>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</si>
  <si>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</si>
  <si>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</si>
  <si>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</si>
  <si>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</si>
  <si>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</si>
  <si>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</si>
  <si>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</si>
  <si>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</si>
  <si>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</si>
  <si>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</si>
  <si>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</si>
  <si>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</si>
  <si>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</si>
  <si>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</si>
  <si>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</si>
  <si>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</si>
  <si>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</si>
  <si>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</si>
  <si>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</si>
  <si>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</si>
  <si>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</si>
  <si>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</si>
  <si>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</si>
  <si>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</si>
  <si>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</si>
  <si>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</si>
  <si>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</si>
  <si>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</si>
  <si>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</si>
  <si>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</si>
  <si>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</si>
  <si>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</si>
  <si>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</si>
  <si>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</si>
  <si>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</si>
  <si>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</si>
  <si>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</si>
  <si>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</si>
  <si>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</si>
  <si>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</si>
  <si>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</si>
  <si>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</si>
  <si>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</si>
  <si>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</si>
  <si>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</si>
  <si>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</si>
  <si>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</si>
  <si>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</si>
  <si>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</si>
  <si>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</si>
  <si>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</si>
  <si>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</si>
  <si>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</si>
  <si>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</si>
  <si>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</si>
  <si>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</si>
  <si>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</si>
  <si>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</si>
  <si>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</si>
  <si>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</si>
  <si>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</si>
  <si>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</si>
  <si>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</si>
  <si>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</si>
  <si>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</si>
  <si>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</si>
  <si>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</si>
  <si>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</si>
  <si>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</si>
  <si>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</si>
  <si>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</si>
  <si>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</si>
  <si>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</si>
  <si>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</si>
  <si>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</si>
  <si>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</si>
  <si>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</si>
  <si>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</si>
  <si>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</si>
  <si>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</si>
  <si>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</si>
  <si>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</si>
  <si>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</si>
  <si>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</si>
  <si>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</si>
  <si>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</si>
  <si>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</si>
  <si>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</si>
  <si>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</si>
  <si>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</si>
  <si>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</si>
  <si>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</si>
  <si>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</si>
  <si>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</si>
  <si>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</si>
  <si>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</si>
  <si>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</si>
  <si>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</si>
  <si>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</si>
  <si>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</si>
  <si>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</si>
  <si>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</si>
  <si>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</si>
  <si>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</si>
  <si>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</si>
  <si>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</si>
  <si>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</si>
  <si>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</si>
  <si>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</si>
  <si>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</si>
  <si>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</si>
  <si>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</si>
  <si>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</si>
  <si>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</si>
  <si>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</si>
  <si>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</si>
  <si>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</si>
  <si>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</si>
  <si>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</si>
  <si>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</si>
  <si>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</si>
  <si>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</si>
  <si>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</si>
  <si>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</si>
  <si>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</si>
  <si>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</si>
  <si>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</si>
  <si>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</si>
  <si>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</si>
  <si>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</si>
  <si>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</si>
  <si>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</si>
  <si>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</si>
  <si>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</si>
  <si>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</si>
  <si>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</si>
  <si>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</si>
  <si>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</si>
  <si>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</si>
  <si>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</si>
  <si>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</si>
  <si>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</si>
  <si>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</si>
  <si>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</si>
  <si>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</si>
  <si>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</si>
  <si>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</si>
  <si>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</si>
  <si>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</si>
  <si>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</si>
  <si>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</si>
  <si>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</si>
  <si>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</si>
  <si>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</si>
  <si>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</si>
  <si>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</si>
  <si>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</si>
  <si>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</si>
  <si>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</si>
  <si>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</si>
  <si>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</si>
  <si>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</si>
  <si>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</si>
  <si>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</si>
  <si>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</si>
  <si>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</si>
  <si>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</si>
  <si>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</si>
  <si>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</si>
  <si>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</si>
  <si>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</si>
  <si>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</si>
  <si>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</si>
  <si>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</si>
  <si>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</si>
  <si>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</si>
  <si>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</si>
  <si>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</si>
  <si>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</si>
  <si>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</si>
  <si>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</si>
  <si>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</si>
  <si>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</si>
  <si>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</si>
  <si>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</si>
  <si>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</si>
  <si>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</si>
  <si>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</si>
  <si>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</si>
  <si>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</si>
  <si>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</si>
  <si>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</si>
  <si>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</si>
  <si>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</si>
  <si>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</si>
  <si>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</si>
  <si>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</si>
  <si>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</si>
  <si>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</si>
  <si>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</si>
  <si>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</si>
  <si>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</si>
  <si>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</si>
  <si>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</si>
  <si>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</si>
  <si>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</si>
  <si>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</si>
  <si>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</si>
  <si>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</si>
  <si>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</si>
  <si>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</si>
  <si>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</si>
  <si>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</si>
  <si>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</si>
  <si>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</si>
  <si>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</si>
  <si>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</si>
  <si>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</si>
  <si>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</si>
  <si>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</si>
  <si>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</si>
  <si>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</si>
  <si>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</si>
  <si>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</si>
  <si>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</si>
  <si>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</si>
  <si>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</si>
  <si>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</si>
  <si>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</si>
  <si>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</si>
  <si>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</si>
  <si>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</si>
  <si>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</si>
  <si>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</si>
  <si>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</si>
  <si>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</si>
  <si>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</si>
  <si>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</si>
  <si>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</si>
  <si>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</si>
  <si>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</si>
  <si>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</si>
  <si>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</si>
  <si>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</si>
  <si>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</si>
  <si>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</si>
  <si>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</si>
  <si>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</si>
  <si>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</si>
  <si>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</si>
  <si>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</si>
  <si>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</si>
  <si>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</si>
  <si>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</si>
  <si>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</si>
  <si>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</si>
  <si>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</si>
  <si>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</si>
  <si>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</si>
  <si>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</si>
  <si>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</si>
  <si>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</si>
  <si>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</si>
  <si>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</si>
  <si>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</si>
  <si>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</si>
  <si>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</si>
  <si>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</si>
  <si>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</si>
  <si>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</si>
  <si>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</si>
  <si>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</si>
  <si>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</si>
  <si>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</si>
  <si>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</si>
  <si>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</si>
  <si>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</si>
  <si>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</si>
  <si>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</si>
  <si>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</si>
  <si>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</si>
  <si>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</si>
  <si>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</si>
  <si>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</si>
  <si>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</si>
  <si>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</si>
  <si>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</si>
  <si>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</si>
  <si>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</si>
  <si>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</si>
  <si>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</si>
  <si>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</si>
  <si>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</si>
  <si>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</si>
  <si>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</si>
  <si>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</si>
  <si>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</si>
  <si>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</si>
  <si>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</si>
  <si>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</si>
  <si>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</si>
  <si>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</si>
  <si>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</si>
  <si>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</si>
  <si>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</si>
  <si>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</si>
  <si>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</si>
  <si>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</si>
  <si>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</si>
  <si>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</si>
  <si>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</si>
  <si>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</si>
  <si>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</si>
  <si>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</si>
  <si>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</si>
  <si>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</si>
  <si>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</si>
  <si>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</si>
  <si>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</si>
  <si>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</si>
  <si>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</si>
  <si>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</si>
  <si>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</si>
  <si>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</si>
  <si>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</si>
  <si>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</si>
  <si>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</si>
  <si>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</si>
  <si>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</si>
  <si>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</si>
  <si>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</si>
  <si>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</si>
  <si>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</si>
  <si>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</si>
  <si>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</si>
  <si>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</si>
  <si>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</si>
  <si>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</si>
  <si>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</si>
  <si>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</si>
  <si>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</si>
  <si>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</si>
  <si>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</si>
  <si>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</si>
  <si>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</si>
  <si>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</si>
  <si>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</si>
  <si>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</si>
  <si>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</si>
  <si>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</si>
  <si>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</si>
  <si>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</si>
  <si>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</si>
  <si>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</si>
  <si>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</si>
  <si>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</si>
  <si>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</si>
  <si>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</si>
  <si>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</si>
  <si>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</si>
  <si>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</si>
  <si>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</si>
  <si>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</si>
  <si>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</si>
  <si>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</si>
  <si>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</si>
  <si>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</si>
  <si>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</si>
  <si>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</si>
  <si>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</si>
  <si>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</si>
  <si>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</si>
  <si>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</si>
  <si>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</si>
  <si>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</si>
  <si>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</si>
  <si>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</si>
  <si>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</si>
  <si>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</si>
  <si>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</si>
  <si>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</si>
  <si>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</si>
  <si>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</si>
  <si>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</si>
  <si>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</si>
  <si>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</si>
  <si>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</si>
  <si>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</si>
  <si>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</si>
  <si>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</si>
  <si>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</si>
  <si>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</si>
  <si>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</si>
  <si>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</si>
  <si>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</si>
  <si>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</si>
  <si>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</si>
  <si>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</si>
  <si>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</si>
  <si>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</si>
  <si>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</si>
  <si>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</si>
  <si>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</si>
  <si>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</si>
  <si>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</si>
  <si>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</si>
  <si>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</si>
  <si>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</si>
  <si>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</si>
  <si>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</si>
  <si>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</si>
  <si>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</si>
  <si>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</si>
  <si>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</si>
  <si>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</si>
  <si>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</si>
  <si>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</si>
  <si>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</si>
  <si>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</si>
  <si>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</si>
  <si>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</si>
  <si>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</si>
  <si>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</si>
  <si>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</si>
  <si>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</si>
  <si>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</si>
  <si>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</si>
  <si>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</si>
  <si>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</si>
  <si>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</si>
  <si>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</si>
  <si>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</si>
  <si>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</si>
  <si>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</si>
  <si>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</si>
  <si>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</si>
  <si>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</si>
  <si>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</si>
  <si>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</si>
  <si>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</si>
  <si>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</si>
  <si>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</si>
  <si>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</si>
  <si>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</si>
  <si>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</si>
  <si>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</si>
  <si>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</si>
  <si>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</si>
  <si>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</si>
  <si>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</si>
  <si>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</si>
  <si>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</si>
  <si>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</si>
  <si>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</si>
  <si>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</si>
  <si>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</si>
  <si>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</si>
  <si>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</si>
  <si>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</si>
  <si>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</si>
  <si>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</si>
  <si>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</si>
  <si>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</si>
  <si>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</si>
  <si>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</si>
  <si>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</si>
  <si>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</si>
  <si>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</si>
  <si>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</si>
  <si>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</si>
  <si>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</si>
  <si>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</si>
  <si>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</si>
  <si>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</si>
  <si>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</si>
  <si>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</si>
  <si>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</si>
  <si>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</si>
  <si>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</si>
  <si>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</si>
  <si>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</si>
  <si>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</si>
  <si>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</si>
  <si>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</si>
  <si>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</si>
  <si>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</si>
  <si>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</si>
  <si>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</si>
  <si>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</si>
  <si>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</si>
  <si>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</si>
  <si>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</si>
  <si>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</si>
  <si>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</si>
  <si>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</si>
  <si>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</si>
  <si>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</si>
  <si>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</si>
  <si>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</si>
  <si>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</si>
  <si>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</si>
  <si>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</si>
  <si>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</si>
  <si>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</si>
  <si>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</si>
  <si>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</si>
  <si>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</si>
  <si>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</si>
  <si>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</si>
  <si>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</si>
  <si>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</si>
  <si>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</si>
  <si>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</si>
  <si>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</si>
  <si>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</si>
  <si>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</si>
  <si>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</si>
  <si>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</si>
  <si>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</si>
  <si>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</si>
  <si>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</si>
  <si>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</si>
  <si>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</si>
  <si>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</si>
  <si>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</si>
  <si>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</si>
  <si>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</si>
  <si>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</si>
  <si>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</si>
  <si>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</si>
  <si>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</si>
  <si>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</si>
  <si>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</si>
  <si>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</si>
  <si>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</si>
  <si>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</si>
  <si>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</si>
  <si>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</si>
  <si>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</si>
  <si>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</si>
  <si>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</si>
  <si>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</si>
  <si>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</si>
  <si>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</si>
  <si>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</si>
  <si>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</si>
  <si>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</si>
  <si>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</si>
  <si>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</si>
  <si>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</si>
  <si>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</si>
  <si>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</si>
  <si>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</si>
  <si>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</si>
  <si>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</si>
  <si>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</si>
  <si>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</si>
  <si>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</si>
  <si>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</si>
  <si>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</si>
  <si>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</si>
  <si>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</si>
  <si>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</si>
  <si>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</si>
  <si>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</si>
  <si>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</si>
  <si>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</si>
  <si>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</si>
  <si>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</si>
  <si>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</si>
  <si>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</si>
  <si>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</si>
  <si>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</si>
  <si>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</si>
  <si>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</si>
  <si>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</si>
  <si>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</si>
  <si>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</si>
  <si>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</si>
  <si>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</si>
  <si>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</si>
  <si>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</si>
  <si>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</si>
  <si>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</si>
  <si>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</si>
  <si>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</si>
  <si>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</si>
  <si>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</si>
  <si>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</si>
  <si>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</si>
  <si>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</si>
  <si>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</si>
  <si>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</si>
  <si>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</si>
  <si>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</si>
  <si>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</si>
  <si>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</si>
  <si>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</si>
  <si>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</si>
  <si>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</si>
  <si>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</si>
  <si>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</si>
  <si>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</si>
  <si>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</si>
  <si>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</si>
  <si>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</si>
  <si>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</si>
  <si>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</si>
  <si>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</si>
  <si>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</si>
  <si>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</si>
  <si>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</si>
  <si>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</si>
  <si>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</si>
  <si>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</si>
  <si>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</si>
  <si>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</si>
  <si>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</si>
  <si>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</si>
  <si>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</si>
  <si>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</si>
  <si>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</si>
  <si>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</si>
  <si>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</si>
  <si>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</si>
  <si>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</si>
  <si>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</si>
  <si>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</si>
  <si>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</si>
  <si>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</si>
  <si>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</si>
  <si>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</si>
  <si>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</si>
  <si>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</si>
  <si>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</si>
  <si>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</si>
  <si>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</si>
  <si>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</si>
  <si>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</si>
  <si>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</si>
  <si>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</si>
  <si>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</si>
  <si>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</si>
  <si>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</si>
  <si>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</si>
  <si>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</si>
  <si>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</si>
  <si>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</si>
  <si>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</si>
  <si>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</si>
  <si>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</si>
  <si>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</si>
  <si>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</si>
  <si>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</si>
  <si>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</si>
  <si>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</si>
  <si>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</si>
  <si>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</si>
  <si>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</si>
  <si>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</si>
  <si>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</si>
  <si>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</si>
  <si>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</si>
  <si>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</si>
  <si>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</si>
  <si>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</si>
  <si>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</si>
  <si>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</si>
  <si>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</si>
  <si>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</si>
  <si>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</si>
  <si>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</si>
  <si>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</si>
  <si>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</si>
  <si>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</si>
  <si>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</si>
  <si>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</si>
  <si>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</si>
  <si>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</si>
  <si>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</si>
  <si>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</si>
  <si>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</si>
  <si>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</si>
  <si>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</si>
  <si>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</si>
  <si>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</si>
  <si>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</si>
  <si>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</si>
  <si>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</si>
  <si>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</si>
  <si>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</si>
  <si>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</si>
  <si>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</si>
  <si>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</si>
  <si>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</si>
  <si>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</si>
  <si>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</si>
  <si>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</si>
  <si>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</si>
  <si>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</si>
  <si>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</si>
  <si>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</si>
  <si>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</si>
  <si>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</si>
  <si>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</si>
  <si>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</si>
  <si>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</si>
  <si>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</si>
  <si>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</si>
  <si>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</si>
  <si>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</si>
  <si>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</si>
  <si>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</si>
  <si>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</si>
  <si>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</si>
  <si>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</si>
  <si>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</si>
  <si>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</si>
  <si>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</si>
  <si>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</si>
  <si>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</si>
  <si>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</si>
  <si>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</si>
  <si>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</si>
  <si>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</si>
  <si>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</si>
  <si>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</si>
  <si>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</si>
  <si>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</si>
  <si>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</si>
  <si>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</si>
  <si>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</si>
  <si>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</si>
  <si>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</si>
  <si>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</si>
  <si>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</si>
  <si>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</si>
  <si>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</si>
  <si>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</si>
  <si>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</si>
  <si>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</si>
  <si>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</si>
  <si>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</si>
  <si>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</si>
  <si>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</si>
  <si>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</si>
  <si>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</si>
  <si>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</si>
  <si>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</si>
  <si>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</si>
  <si>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</si>
  <si>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</si>
  <si>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</si>
  <si>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</si>
  <si>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</si>
  <si>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</si>
  <si>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</si>
  <si>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</si>
  <si>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</si>
  <si>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</si>
  <si>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</si>
  <si>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</si>
  <si>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</si>
  <si>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</si>
  <si>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</si>
  <si>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</si>
  <si>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</si>
  <si>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</si>
  <si>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</si>
  <si>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</si>
  <si>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</si>
  <si>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</si>
  <si>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</si>
  <si>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</si>
  <si>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</si>
  <si>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</si>
  <si>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</si>
  <si>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</si>
  <si>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</si>
  <si>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</si>
  <si>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</si>
  <si>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</si>
  <si>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</si>
  <si>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</si>
  <si>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</si>
  <si>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</si>
  <si>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</si>
  <si>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</si>
  <si>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</si>
  <si>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</si>
  <si>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</si>
  <si>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</si>
  <si>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</si>
  <si>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</si>
  <si>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</si>
  <si>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</si>
  <si>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</si>
  <si>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</si>
  <si>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</si>
  <si>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</si>
  <si>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</si>
  <si>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</si>
  <si>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</si>
  <si>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</si>
  <si>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</si>
  <si>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</si>
  <si>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</si>
  <si>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</si>
  <si>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</si>
  <si>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</si>
  <si>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</si>
  <si>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</si>
  <si>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</si>
  <si>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</si>
  <si>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</si>
  <si>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</si>
  <si>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</si>
  <si>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</si>
  <si>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</si>
  <si>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</si>
  <si>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</si>
  <si>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</si>
  <si>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</si>
  <si>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</si>
  <si>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</si>
  <si>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</si>
  <si>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</si>
  <si>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</si>
  <si>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</si>
  <si>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</si>
  <si>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</si>
  <si>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</si>
  <si>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</si>
  <si>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</si>
  <si>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</si>
  <si>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</si>
  <si>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</si>
  <si>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</si>
  <si>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</si>
  <si>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</si>
  <si>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</si>
  <si>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</si>
  <si>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</si>
  <si>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</si>
  <si>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</si>
  <si>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</si>
  <si>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</si>
  <si>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</si>
  <si>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</si>
  <si>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</si>
  <si>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</si>
  <si>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</si>
  <si>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</si>
  <si>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</si>
  <si>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</si>
  <si>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</si>
  <si>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</si>
  <si>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</si>
  <si>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</si>
  <si>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</si>
  <si>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</si>
  <si>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</si>
  <si>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</si>
  <si>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</si>
  <si>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</si>
  <si>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</si>
  <si>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</si>
  <si>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</si>
  <si>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</si>
  <si>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</si>
  <si>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</si>
  <si>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</si>
  <si>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</si>
  <si>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</si>
  <si>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</si>
  <si>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</si>
  <si>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</si>
  <si>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</si>
  <si>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</si>
  <si>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</si>
  <si>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</si>
  <si>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</si>
  <si>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</si>
  <si>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</si>
  <si>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</si>
  <si>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</si>
  <si>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</si>
  <si>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</si>
  <si>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</si>
  <si>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</si>
  <si>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</si>
  <si>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</si>
  <si>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</si>
  <si>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</si>
  <si>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</si>
  <si>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</si>
  <si>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</si>
  <si>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</si>
  <si>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</si>
  <si>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</si>
  <si>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</si>
  <si>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</si>
  <si>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</si>
  <si>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</si>
  <si>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</si>
  <si>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</si>
  <si>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</si>
  <si>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</si>
  <si>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</si>
  <si>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</si>
  <si>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</si>
  <si>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</si>
  <si>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</si>
  <si>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</si>
  <si>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</si>
  <si>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</si>
  <si>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</si>
  <si>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</si>
  <si>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</si>
  <si>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</si>
  <si>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</si>
  <si>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</si>
  <si>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</si>
  <si>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</si>
  <si>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</si>
  <si>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</si>
  <si>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</si>
  <si>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</si>
  <si>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</si>
  <si>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</si>
  <si>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</si>
  <si>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</si>
  <si>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</si>
  <si>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</si>
  <si>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</si>
  <si>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</si>
  <si>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</si>
  <si>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</si>
  <si>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</si>
  <si>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</si>
  <si>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</si>
  <si>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</si>
  <si>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</si>
  <si>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</si>
  <si>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</si>
  <si>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</si>
  <si>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</si>
  <si>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</si>
  <si>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</si>
  <si>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</si>
  <si>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</si>
  <si>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</si>
  <si>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</si>
  <si>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</si>
  <si>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</si>
  <si>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</si>
  <si>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</si>
  <si>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</si>
  <si>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</si>
  <si>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</si>
  <si>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</si>
  <si>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</si>
  <si>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</si>
  <si>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</si>
  <si>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</si>
  <si>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</si>
  <si>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</si>
  <si>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</si>
  <si>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</si>
  <si>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</si>
  <si>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</si>
  <si>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</si>
  <si>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</si>
  <si>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</si>
  <si>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</si>
  <si>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</si>
  <si>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</si>
  <si>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</si>
  <si>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</si>
  <si>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</si>
  <si>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</si>
  <si>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</si>
  <si>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</si>
  <si>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</si>
  <si>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</si>
  <si>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</si>
  <si>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</si>
  <si>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</si>
  <si>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</si>
  <si>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</si>
  <si>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</si>
  <si>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</si>
  <si>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</si>
  <si>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</si>
  <si>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</si>
  <si>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</si>
  <si>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</si>
  <si>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</si>
  <si>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</si>
  <si>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</si>
  <si>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</si>
  <si>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</si>
  <si>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</si>
  <si>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</si>
  <si>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</si>
  <si>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</si>
  <si>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</si>
  <si>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</si>
  <si>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</si>
  <si>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</si>
  <si>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</si>
  <si>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</si>
  <si>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</si>
  <si>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</si>
  <si>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</si>
  <si>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</si>
  <si>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</si>
  <si>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</si>
  <si>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</si>
  <si>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</si>
  <si>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</si>
  <si>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</si>
  <si>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</si>
  <si>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</si>
  <si>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</si>
  <si>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</si>
  <si>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</si>
  <si>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</si>
  <si>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</si>
  <si>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</si>
  <si>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</si>
  <si>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</si>
  <si>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</si>
  <si>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</si>
  <si>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</si>
  <si>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</si>
  <si>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</si>
  <si>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</si>
  <si>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</si>
  <si>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</si>
  <si>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</si>
  <si>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</si>
  <si>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</si>
  <si>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</si>
  <si>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</si>
  <si>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</si>
  <si>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</si>
  <si>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</si>
  <si>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</si>
  <si>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</si>
  <si>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</si>
  <si>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</si>
  <si>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</si>
  <si>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</si>
  <si>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</si>
  <si>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</si>
  <si>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</si>
  <si>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</si>
  <si>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</si>
  <si>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</si>
  <si>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</si>
  <si>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</si>
  <si>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</si>
  <si>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</si>
  <si>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</si>
  <si>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</si>
  <si>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</si>
  <si>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</si>
  <si>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</si>
  <si>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</si>
  <si>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</si>
  <si>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</si>
  <si>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</si>
  <si>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</si>
  <si>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</si>
  <si>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</si>
  <si>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</si>
  <si>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</si>
  <si>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</si>
  <si>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</si>
  <si>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</si>
  <si>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</si>
  <si>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</si>
  <si>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</si>
  <si>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</si>
  <si>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</si>
  <si>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</si>
  <si>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</si>
  <si>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</si>
  <si>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</si>
  <si>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</si>
  <si>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</si>
  <si>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</si>
  <si>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</si>
  <si>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</si>
  <si>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</si>
  <si>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</si>
  <si>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</si>
  <si>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</si>
  <si>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</si>
  <si>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</si>
  <si>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</si>
  <si>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</si>
  <si>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</si>
  <si>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</si>
  <si>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</si>
  <si>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</si>
  <si>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</si>
  <si>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</si>
  <si>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</si>
  <si>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</si>
  <si>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</si>
  <si>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</si>
  <si>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</si>
  <si>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</si>
  <si>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</si>
  <si>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</si>
  <si>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</si>
  <si>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</si>
  <si>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</si>
  <si>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</si>
  <si>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</si>
  <si>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</si>
  <si>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</si>
  <si>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</si>
  <si>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</si>
  <si>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</si>
  <si>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</si>
  <si>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</si>
  <si>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</si>
  <si>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</si>
  <si>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</si>
  <si>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</si>
  <si>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</si>
  <si>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</si>
  <si>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</si>
  <si>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</si>
  <si>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</si>
  <si>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</si>
  <si>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</si>
  <si>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</si>
  <si>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</si>
  <si>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</si>
  <si>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</si>
  <si>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</si>
  <si>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</si>
  <si>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</si>
  <si>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</si>
  <si>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</si>
  <si>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</si>
  <si>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</si>
  <si>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</si>
  <si>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</si>
  <si>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</si>
  <si>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</si>
  <si>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</si>
  <si>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</si>
  <si>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</si>
  <si>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</si>
  <si>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</si>
  <si>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</si>
  <si>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</si>
  <si>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</si>
  <si>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</si>
  <si>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</si>
  <si>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</si>
  <si>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</si>
  <si>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</si>
  <si>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</si>
  <si>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</si>
  <si>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</si>
  <si>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</si>
  <si>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</si>
  <si>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</si>
  <si>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</si>
  <si>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</si>
  <si>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</si>
  <si>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</si>
  <si>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</si>
  <si>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</si>
  <si>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</si>
  <si>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</si>
  <si>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</si>
  <si>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</si>
  <si>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</si>
  <si>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</si>
  <si>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</si>
  <si>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</si>
  <si>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</si>
  <si>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</si>
  <si>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</si>
  <si>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</si>
  <si>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</si>
  <si>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</si>
  <si>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</si>
  <si>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</si>
  <si>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</si>
  <si>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</si>
  <si>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</si>
  <si>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</si>
  <si>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</si>
  <si>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</si>
  <si>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</si>
  <si>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</si>
  <si>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</si>
  <si>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</si>
  <si>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</si>
  <si>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</si>
  <si>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</si>
  <si>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</si>
  <si>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</si>
  <si>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</si>
  <si>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</si>
  <si>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</si>
  <si>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</si>
  <si>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</si>
  <si>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</si>
  <si>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</si>
  <si>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</si>
  <si>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</si>
  <si>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</si>
  <si>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</si>
  <si>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</si>
  <si>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</si>
  <si>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</si>
  <si>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</si>
  <si>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</si>
  <si>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</si>
  <si>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</si>
  <si>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</si>
  <si>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</si>
  <si>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</si>
  <si>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</si>
  <si>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</si>
  <si>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</si>
  <si>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</si>
  <si>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</si>
  <si>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</si>
  <si>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</si>
  <si>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</si>
  <si>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</si>
  <si>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</si>
  <si>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</si>
  <si>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</si>
  <si>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</si>
  <si>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</si>
  <si>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</si>
  <si>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</si>
  <si>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</si>
  <si>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</si>
  <si>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</si>
  <si>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</si>
  <si>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</si>
  <si>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</si>
  <si>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</si>
  <si>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</si>
  <si>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</si>
  <si>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</si>
  <si>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</si>
  <si>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</si>
  <si>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</si>
  <si>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</si>
  <si>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</si>
  <si>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</si>
  <si>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</si>
  <si>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</si>
  <si>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</si>
  <si>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</si>
  <si>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</si>
  <si>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</si>
  <si>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</si>
  <si>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</si>
  <si>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</si>
  <si>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</si>
  <si>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</si>
  <si>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</si>
  <si>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</si>
  <si>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</si>
  <si>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</si>
  <si>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</si>
  <si>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</si>
  <si>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</si>
  <si>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</si>
  <si>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</si>
  <si>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</si>
  <si>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</si>
  <si>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</si>
  <si>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</si>
  <si>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</si>
  <si>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</si>
  <si>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</si>
  <si>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</si>
  <si>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</si>
  <si>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</si>
  <si>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</si>
  <si>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</si>
  <si>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</si>
  <si>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</si>
  <si>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</si>
  <si>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</si>
  <si>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</si>
  <si>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</si>
  <si>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</si>
  <si>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</si>
  <si>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</si>
  <si>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</si>
  <si>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</si>
  <si>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</si>
  <si>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</si>
  <si>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</si>
  <si>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</si>
  <si>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</si>
  <si>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</si>
  <si>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</si>
  <si>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</si>
  <si>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</si>
  <si>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</si>
  <si>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</si>
  <si>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</si>
  <si>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</si>
  <si>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</si>
  <si>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</si>
  <si>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</si>
  <si>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</si>
  <si>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</si>
  <si>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</si>
  <si>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</si>
  <si>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</si>
  <si>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</si>
  <si>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</si>
  <si>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</si>
  <si>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</si>
  <si>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</si>
  <si>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</si>
  <si>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</si>
  <si>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</si>
  <si>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</si>
  <si>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</si>
  <si>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</si>
  <si>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</si>
  <si>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</si>
  <si>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</si>
  <si>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</si>
  <si>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</si>
  <si>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</si>
  <si>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</si>
  <si>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</si>
  <si>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</si>
  <si>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</si>
  <si>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</si>
  <si>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</si>
  <si>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</si>
  <si>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</si>
  <si>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</si>
  <si>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</si>
  <si>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</si>
  <si>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</si>
  <si>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</si>
  <si>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</si>
  <si>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</si>
  <si>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</si>
  <si>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</si>
  <si>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</si>
  <si>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</si>
  <si>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</si>
  <si>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</si>
  <si>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</si>
  <si>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</si>
  <si>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</si>
  <si>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</si>
  <si>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</si>
  <si>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</si>
  <si>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</si>
  <si>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</si>
  <si>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</si>
  <si>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</si>
  <si>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</si>
  <si>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</si>
  <si>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</si>
  <si>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</si>
  <si>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</si>
  <si>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</si>
  <si>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</si>
  <si>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</si>
  <si>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</si>
  <si>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</si>
  <si>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</si>
  <si>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</si>
  <si>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</si>
  <si>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</si>
  <si>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</si>
  <si>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</si>
  <si>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</si>
  <si>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</si>
  <si>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</si>
  <si>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</si>
  <si>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</si>
  <si>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</si>
  <si>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</si>
  <si>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</si>
  <si>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</si>
  <si>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</si>
  <si>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</si>
  <si>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</si>
  <si>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</si>
  <si>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</si>
  <si>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</si>
  <si>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</si>
  <si>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</si>
  <si>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</si>
  <si>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</si>
  <si>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</si>
  <si>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</si>
  <si>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</si>
  <si>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</si>
  <si>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</si>
  <si>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</si>
  <si>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</si>
  <si>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</si>
  <si>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</si>
  <si>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</si>
  <si>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</si>
  <si>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</si>
  <si>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</si>
  <si>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</si>
  <si>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</si>
  <si>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</si>
  <si>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</si>
  <si>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</si>
  <si>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</si>
  <si>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</si>
  <si>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</si>
  <si>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</si>
  <si>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</si>
  <si>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</si>
  <si>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</si>
  <si>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</si>
  <si>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</si>
  <si>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</si>
  <si>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</si>
  <si>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</si>
  <si>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</si>
  <si>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</si>
  <si>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</si>
  <si>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</si>
  <si>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</si>
  <si>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</si>
  <si>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</si>
  <si>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</si>
  <si>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</si>
  <si>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</si>
  <si>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</si>
  <si>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</si>
  <si>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</si>
  <si>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</si>
  <si>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</si>
  <si>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</si>
  <si>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</si>
  <si>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</si>
  <si>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</si>
  <si>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</si>
  <si>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</si>
  <si>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</si>
  <si>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</si>
  <si>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</si>
  <si>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</si>
  <si>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</si>
  <si>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</si>
  <si>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</si>
  <si>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</si>
  <si>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</si>
  <si>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</si>
  <si>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</si>
  <si>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</si>
  <si>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</si>
  <si>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</si>
  <si>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</si>
  <si>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</si>
  <si>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</si>
  <si>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</si>
  <si>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</si>
  <si>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</si>
  <si>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</si>
  <si>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</si>
  <si>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</si>
  <si>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</si>
  <si>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</si>
  <si>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</si>
  <si>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</si>
  <si>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</si>
  <si>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</si>
  <si>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</si>
  <si>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</si>
  <si>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</si>
  <si>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</si>
  <si>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</si>
  <si>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</si>
  <si>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</si>
  <si>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</si>
  <si>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</si>
  <si>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</si>
  <si>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</si>
  <si>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</si>
  <si>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</si>
  <si>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</si>
  <si>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</si>
  <si>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</si>
  <si>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</si>
  <si>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</si>
  <si>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</si>
  <si>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</si>
  <si>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</si>
  <si>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</si>
  <si>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</si>
  <si>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</si>
  <si>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</si>
  <si>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</si>
  <si>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</si>
  <si>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</si>
  <si>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</si>
  <si>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</si>
  <si>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</si>
  <si>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</si>
  <si>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</si>
  <si>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</si>
  <si>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</si>
  <si>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</si>
  <si>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</si>
  <si>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</si>
  <si>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</si>
  <si>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</si>
  <si>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</si>
  <si>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</si>
  <si>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</si>
  <si>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</si>
  <si>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</si>
  <si>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</si>
  <si>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</si>
  <si>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</si>
  <si>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</si>
  <si>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</si>
  <si>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</si>
  <si>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</si>
  <si>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</si>
  <si>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</si>
  <si>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</si>
  <si>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</si>
  <si>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</si>
  <si>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</si>
  <si>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</si>
  <si>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</si>
  <si>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</si>
  <si>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</si>
  <si>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</si>
  <si>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</si>
  <si>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</si>
  <si>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</si>
  <si>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</si>
  <si>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</si>
  <si>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</si>
  <si>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</si>
  <si>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</si>
  <si>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</si>
  <si>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</si>
  <si>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</si>
  <si>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</si>
  <si>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</si>
  <si>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</si>
  <si>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</si>
  <si>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</si>
  <si>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</si>
  <si>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</si>
  <si>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</si>
  <si>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</si>
  <si>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</si>
  <si>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</si>
  <si>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</si>
  <si>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</si>
  <si>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</si>
  <si>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</si>
  <si>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</si>
  <si>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</si>
  <si>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</si>
  <si>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</si>
  <si>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</si>
  <si>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</si>
  <si>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</si>
  <si>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</si>
  <si>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</si>
  <si>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</si>
  <si>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</si>
  <si>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</si>
  <si>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</si>
  <si>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</si>
  <si>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</si>
  <si>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</si>
  <si>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</si>
  <si>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</si>
  <si>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</si>
  <si>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</si>
  <si>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</si>
  <si>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</si>
  <si>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</si>
  <si>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</si>
  <si>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</si>
  <si>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</si>
  <si>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</si>
  <si>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</si>
  <si>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</si>
  <si>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</si>
  <si>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</si>
  <si>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</si>
  <si>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</si>
  <si>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</si>
  <si>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</si>
  <si>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</si>
  <si>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</si>
  <si>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</si>
  <si>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</si>
  <si>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</si>
  <si>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</si>
  <si>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</si>
  <si>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</si>
  <si>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</si>
  <si>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</si>
  <si>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</si>
  <si>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</si>
  <si>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</si>
  <si>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</si>
  <si>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</si>
  <si>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</si>
  <si>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</si>
  <si>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</si>
  <si>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</si>
  <si>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</si>
  <si>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</si>
  <si>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</si>
  <si>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</si>
  <si>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</si>
  <si>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</si>
  <si>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</si>
  <si>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</si>
  <si>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</si>
  <si>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</si>
  <si>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</si>
  <si>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</si>
  <si>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</si>
  <si>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</si>
  <si>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</si>
  <si>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</si>
  <si>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</si>
  <si>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</si>
  <si>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</si>
  <si>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</si>
  <si>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</si>
  <si>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</si>
  <si>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</si>
  <si>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</si>
  <si>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</si>
  <si>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</si>
  <si>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</si>
  <si>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</si>
  <si>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</si>
  <si>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</si>
  <si>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</si>
  <si>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</si>
  <si>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</si>
  <si>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</si>
  <si>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</si>
  <si>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</si>
  <si>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</si>
  <si>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</si>
  <si>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</si>
  <si>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</si>
  <si>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</si>
  <si>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</si>
  <si>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</si>
  <si>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</si>
  <si>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</si>
  <si>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</si>
  <si>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</si>
  <si>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</si>
  <si>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</si>
  <si>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</si>
  <si>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</si>
  <si>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</si>
  <si>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</si>
  <si>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</si>
  <si>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</si>
  <si>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</si>
  <si>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</si>
  <si>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</si>
  <si>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</si>
  <si>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</si>
  <si>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</si>
  <si>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</si>
  <si>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</si>
  <si>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</si>
  <si>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</si>
  <si>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</si>
  <si>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</si>
  <si>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</si>
  <si>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</si>
  <si>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</si>
  <si>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</si>
  <si>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</si>
  <si>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</si>
  <si>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</si>
  <si>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</si>
  <si>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</si>
  <si>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</si>
  <si>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</si>
  <si>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</si>
  <si>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</si>
  <si>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</si>
  <si>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</si>
  <si>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</si>
  <si>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</si>
  <si>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</si>
  <si>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</si>
  <si>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</si>
  <si>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</si>
  <si>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</si>
  <si>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</si>
  <si>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</si>
  <si>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</si>
  <si>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</si>
  <si>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</si>
  <si>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</si>
  <si>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</si>
  <si>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</si>
  <si>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</si>
  <si>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</si>
  <si>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</si>
  <si>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</si>
  <si>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</si>
  <si>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</si>
  <si>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</si>
  <si>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</si>
  <si>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</si>
  <si>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</si>
  <si>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</si>
  <si>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</si>
  <si>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</si>
  <si>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</si>
  <si>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</si>
  <si>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</si>
  <si>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</si>
  <si>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</si>
  <si>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</si>
  <si>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</si>
  <si>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</si>
  <si>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</si>
  <si>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</si>
  <si>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</si>
  <si>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</si>
  <si>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</si>
  <si>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</si>
  <si>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</si>
  <si>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</si>
  <si>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</si>
  <si>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</si>
  <si>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</si>
  <si>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</si>
  <si>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</si>
  <si>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</si>
  <si>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</si>
  <si>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</si>
  <si>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</si>
  <si>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</si>
  <si>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</si>
  <si>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</si>
  <si>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</si>
  <si>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</si>
  <si>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</si>
  <si>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</si>
  <si>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</si>
  <si>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</si>
  <si>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</si>
  <si>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</si>
  <si>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</si>
  <si>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</si>
  <si>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</si>
  <si>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</si>
  <si>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</si>
  <si>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</si>
  <si>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</si>
  <si>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</si>
  <si>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</si>
  <si>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</si>
  <si>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</si>
  <si>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</si>
  <si>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</si>
  <si>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</si>
  <si>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</si>
  <si>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</si>
  <si>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</si>
  <si>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</si>
  <si>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</si>
  <si>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</si>
  <si>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</si>
  <si>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</si>
  <si>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</si>
  <si>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</si>
  <si>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</si>
  <si>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</si>
  <si>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</si>
  <si>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</si>
  <si>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</si>
  <si>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</si>
  <si>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</si>
  <si>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</si>
  <si>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</si>
  <si>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</si>
  <si>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</si>
  <si>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</si>
  <si>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</si>
  <si>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</si>
  <si>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</si>
  <si>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</si>
  <si>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</si>
  <si>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</si>
  <si>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</si>
  <si>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</si>
  <si>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</si>
  <si>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</si>
  <si>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</si>
  <si>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</si>
  <si>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</si>
  <si>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</si>
  <si>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</si>
  <si>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</si>
  <si>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</si>
  <si>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</si>
  <si>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</si>
  <si>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</si>
  <si>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</si>
  <si>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</si>
  <si>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</si>
  <si>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</si>
  <si>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</si>
  <si>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</si>
  <si>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</si>
  <si>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</si>
  <si>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</si>
  <si>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</si>
  <si>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</si>
  <si>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</si>
  <si>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</si>
  <si>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</si>
  <si>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</si>
  <si>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</si>
  <si>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</si>
  <si>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</si>
  <si>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</si>
  <si>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</si>
  <si>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</si>
  <si>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</si>
  <si>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</si>
  <si>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</si>
  <si>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</si>
  <si>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</si>
  <si>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</si>
  <si>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</si>
  <si>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</si>
  <si>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</si>
  <si>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</si>
  <si>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</si>
  <si>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</si>
  <si>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</si>
  <si>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</si>
  <si>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</si>
  <si>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</si>
  <si>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</si>
  <si>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</si>
  <si>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</si>
  <si>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</si>
  <si>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</si>
  <si>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</si>
  <si>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</si>
  <si>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</si>
  <si>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</si>
  <si>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</si>
  <si>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</si>
  <si>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</si>
  <si>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</si>
  <si>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</si>
  <si>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</si>
  <si>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</si>
  <si>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</si>
  <si>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</si>
  <si>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</si>
  <si>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</si>
  <si>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</si>
  <si>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</si>
  <si>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</si>
  <si>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</si>
  <si>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</si>
  <si>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</si>
  <si>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</si>
  <si>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</si>
  <si>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</si>
  <si>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</si>
  <si>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</si>
  <si>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</si>
  <si>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</si>
  <si>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</si>
  <si>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</si>
  <si>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</si>
  <si>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</si>
  <si>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</si>
  <si>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</si>
  <si>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</si>
  <si>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</si>
  <si>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</si>
  <si>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</si>
  <si>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</si>
  <si>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</si>
  <si>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</si>
  <si>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</si>
  <si>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</si>
  <si>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</si>
  <si>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</si>
  <si>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</si>
  <si>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</si>
  <si>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</si>
  <si>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</si>
  <si>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</si>
  <si>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</si>
  <si>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</si>
  <si>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</si>
  <si>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</si>
  <si>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</si>
  <si>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</si>
  <si>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</si>
  <si>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</si>
  <si>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</si>
  <si>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</si>
  <si>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</si>
  <si>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</si>
  <si>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</si>
  <si>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</si>
  <si>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</si>
  <si>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</si>
  <si>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</si>
  <si>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</si>
  <si>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</si>
  <si>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</si>
  <si>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</si>
  <si>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</si>
  <si>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</si>
  <si>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</si>
  <si>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</si>
  <si>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</si>
  <si>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</si>
  <si>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</si>
  <si>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</si>
  <si>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</si>
  <si>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</si>
  <si>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</si>
  <si>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</si>
  <si>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</si>
  <si>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</si>
  <si>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</si>
  <si>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</si>
  <si>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</si>
  <si>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</si>
  <si>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</si>
  <si>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</si>
  <si>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</si>
  <si>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</si>
  <si>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</si>
  <si>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</si>
  <si>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</si>
  <si>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</si>
  <si>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</si>
  <si>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</si>
  <si>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</si>
  <si>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</si>
  <si>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</si>
  <si>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</si>
  <si>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</si>
  <si>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</si>
  <si>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</si>
  <si>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</si>
  <si>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</si>
  <si>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</si>
  <si>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</si>
  <si>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</si>
  <si>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</si>
  <si>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</si>
  <si>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</si>
  <si>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</si>
  <si>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</si>
  <si>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</si>
  <si>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</si>
  <si>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</si>
  <si>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</si>
  <si>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</si>
  <si>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</si>
  <si>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</si>
  <si>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</si>
  <si>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</si>
  <si>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</si>
  <si>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</si>
  <si>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</si>
  <si>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</si>
  <si>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</si>
  <si>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</si>
  <si>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</si>
  <si>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</si>
  <si>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</si>
  <si>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</si>
  <si>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</si>
  <si>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</si>
  <si>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</si>
  <si>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</si>
  <si>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</si>
  <si>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</si>
  <si>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</si>
  <si>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</si>
  <si>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</si>
  <si>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</si>
  <si>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</si>
  <si>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</si>
  <si>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</si>
  <si>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</si>
  <si>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</si>
  <si>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</si>
  <si>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</si>
  <si>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</si>
  <si>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</si>
  <si>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</si>
  <si>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</si>
  <si>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</si>
  <si>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</si>
  <si>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</si>
  <si>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</si>
  <si>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</si>
  <si>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</si>
  <si>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</si>
  <si>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</si>
  <si>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</si>
  <si>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</si>
  <si>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</si>
  <si>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</si>
  <si>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</si>
  <si>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</si>
  <si>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</si>
  <si>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</si>
  <si>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</si>
  <si>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</si>
  <si>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</si>
  <si>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</si>
  <si>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</si>
  <si>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</si>
  <si>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</si>
  <si>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</si>
  <si>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</si>
  <si>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</si>
  <si>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</si>
  <si>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</si>
  <si>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</si>
  <si>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</si>
  <si>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</si>
  <si>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</si>
  <si>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</si>
  <si>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</si>
  <si>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</si>
  <si>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</si>
  <si>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</si>
  <si>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</si>
  <si>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</si>
  <si>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</si>
  <si>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</si>
  <si>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</si>
  <si>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</si>
  <si>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</si>
  <si>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</si>
  <si>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</si>
  <si>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</si>
  <si>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</si>
  <si>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</si>
  <si>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</si>
  <si>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</si>
  <si>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</si>
  <si>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</si>
  <si>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</si>
  <si>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</si>
  <si>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</si>
  <si>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</si>
  <si>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</si>
  <si>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</si>
  <si>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</si>
  <si>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</si>
  <si>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</si>
  <si>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</si>
  <si>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</si>
  <si>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</si>
  <si>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</si>
  <si>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</si>
  <si>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</si>
  <si>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</si>
  <si>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</si>
  <si>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</si>
  <si>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</si>
  <si>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</si>
  <si>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</si>
  <si>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</si>
  <si>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</si>
  <si>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</si>
  <si>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</si>
  <si>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</si>
  <si>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</si>
  <si>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</si>
  <si>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</si>
  <si>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</si>
  <si>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</si>
  <si>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</si>
  <si>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</si>
  <si>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</si>
  <si>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</si>
  <si>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</si>
  <si>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</si>
  <si>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</si>
  <si>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</si>
  <si>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</si>
  <si>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</si>
  <si>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</si>
  <si>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</si>
  <si>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</si>
  <si>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</si>
  <si>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</si>
  <si>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</si>
  <si>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</si>
  <si>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</si>
  <si>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</si>
  <si>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</si>
  <si>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</si>
  <si>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</si>
  <si>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</si>
  <si>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</si>
  <si>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</si>
  <si>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</si>
  <si>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</si>
  <si>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</si>
  <si>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</si>
  <si>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</si>
  <si>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</si>
  <si>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</si>
  <si>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</si>
  <si>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</si>
  <si>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</si>
  <si>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</si>
  <si>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</si>
  <si>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</si>
  <si>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</si>
  <si>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</si>
  <si>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</si>
  <si>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</si>
  <si>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</si>
  <si>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</si>
  <si>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</si>
  <si>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</si>
  <si>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</si>
  <si>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</si>
  <si>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</si>
  <si>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</si>
  <si>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</si>
  <si>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</si>
  <si>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</si>
  <si>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</si>
  <si>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</si>
  <si>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</si>
  <si>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</si>
  <si>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</si>
  <si>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</si>
  <si>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</si>
  <si>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</si>
  <si>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</si>
  <si>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</si>
  <si>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</si>
  <si>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</si>
  <si>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</si>
  <si>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</si>
  <si>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</si>
  <si>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</si>
  <si>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</si>
  <si>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</si>
  <si>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</si>
  <si>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</si>
  <si>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</si>
  <si>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</si>
  <si>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</si>
  <si>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</si>
  <si>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</si>
  <si>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</si>
  <si>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</si>
  <si>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</si>
  <si>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</si>
  <si>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</si>
  <si>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</si>
  <si>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</si>
  <si>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</si>
  <si>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</si>
  <si>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</si>
  <si>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</si>
  <si>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</si>
  <si>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</si>
  <si>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</si>
  <si>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</si>
  <si>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</si>
  <si>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</si>
  <si>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</si>
  <si>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</si>
  <si>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</si>
  <si>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</si>
  <si>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</si>
  <si>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</si>
  <si>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</si>
  <si>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</si>
  <si>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</si>
  <si>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</si>
  <si>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</si>
  <si>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</si>
  <si>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</si>
  <si>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</si>
  <si>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</si>
  <si>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</si>
  <si>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</si>
  <si>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</si>
  <si>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</si>
  <si>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</si>
  <si>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</si>
  <si>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</si>
  <si>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</si>
  <si>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</si>
  <si>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</si>
  <si>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</si>
  <si>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</si>
  <si>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</si>
  <si>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</si>
  <si>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</si>
  <si>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</si>
  <si>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</si>
  <si>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</si>
  <si>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</si>
  <si>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</si>
  <si>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</si>
  <si>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</si>
  <si>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</si>
  <si>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</si>
  <si>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</si>
  <si>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</si>
  <si>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</si>
  <si>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</si>
  <si>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</si>
  <si>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</si>
  <si>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</si>
  <si>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</si>
  <si>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</si>
  <si>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</si>
  <si>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</si>
  <si>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</si>
  <si>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</si>
  <si>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</si>
  <si>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</si>
  <si>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</si>
  <si>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</si>
  <si>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</si>
  <si>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</si>
  <si>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</si>
  <si>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</si>
  <si>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</si>
  <si>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</si>
  <si>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</si>
  <si>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</si>
  <si>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</si>
  <si>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</si>
  <si>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</si>
  <si>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</si>
  <si>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</si>
  <si>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</si>
  <si>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</si>
  <si>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</si>
  <si>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</si>
  <si>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</si>
  <si>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</si>
  <si>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</si>
  <si>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</si>
  <si>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</si>
  <si>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</si>
  <si>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</si>
  <si>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</si>
  <si>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</si>
  <si>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</si>
  <si>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</si>
  <si>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</si>
  <si>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</si>
  <si>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</si>
  <si>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</si>
  <si>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</si>
  <si>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</si>
  <si>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</si>
  <si>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</si>
  <si>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</si>
  <si>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</si>
  <si>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</si>
  <si>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</si>
  <si>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</si>
  <si>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</si>
  <si>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</si>
  <si>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</si>
  <si>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</si>
  <si>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</si>
  <si>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</si>
  <si>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</si>
  <si>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</si>
  <si>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</si>
  <si>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</si>
  <si>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</si>
  <si>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</si>
  <si>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</si>
  <si>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</si>
  <si>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</si>
  <si>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</si>
  <si>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</si>
  <si>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</si>
  <si>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</si>
  <si>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</si>
  <si>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</si>
  <si>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</si>
  <si>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</si>
  <si>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</si>
  <si>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</si>
  <si>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</si>
  <si>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</si>
  <si>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</si>
  <si>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</si>
  <si>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</si>
  <si>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</si>
  <si>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</si>
  <si>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</si>
  <si>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</si>
  <si>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</si>
  <si>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</si>
  <si>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</si>
  <si>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</si>
  <si>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</si>
  <si>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</si>
  <si>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</si>
  <si>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</si>
  <si>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</si>
  <si>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</si>
  <si>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</si>
  <si>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</si>
  <si>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</si>
  <si>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</si>
  <si>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</si>
  <si>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</si>
  <si>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</si>
  <si>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</si>
  <si>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</si>
  <si>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</si>
  <si>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</si>
  <si>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</si>
  <si>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</si>
  <si>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</si>
  <si>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</si>
  <si>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</si>
  <si>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</si>
  <si>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</si>
  <si>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</si>
  <si>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</si>
  <si>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</si>
  <si>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</si>
  <si>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</si>
  <si>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</si>
  <si>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</si>
  <si>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</si>
  <si>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</si>
  <si>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</si>
  <si>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</si>
  <si>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</si>
  <si>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</si>
  <si>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</si>
  <si>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</si>
  <si>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</si>
  <si>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</si>
  <si>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</si>
  <si>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</si>
  <si>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</si>
  <si>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</si>
  <si>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</si>
  <si>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</si>
  <si>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</si>
  <si>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</si>
  <si>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</si>
  <si>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</si>
  <si>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</si>
  <si>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</si>
  <si>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</si>
  <si>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</si>
  <si>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</si>
  <si>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</si>
  <si>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</si>
  <si>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</si>
  <si>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</si>
  <si>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</si>
  <si>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</si>
  <si>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</si>
  <si>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</si>
  <si>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</si>
  <si>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</si>
  <si>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</si>
  <si>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</si>
  <si>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</si>
  <si>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</si>
  <si>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</si>
  <si>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</si>
  <si>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</si>
  <si>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</si>
  <si>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</si>
  <si>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</si>
  <si>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</si>
  <si>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</si>
  <si>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</si>
  <si>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</si>
  <si>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</si>
  <si>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</si>
  <si>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</si>
  <si>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</si>
  <si>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</si>
  <si>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</si>
  <si>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</si>
  <si>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</si>
  <si>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</si>
  <si>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</si>
  <si>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</si>
  <si>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</si>
  <si>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</si>
  <si>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</si>
  <si>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</si>
  <si>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</si>
  <si>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</si>
  <si>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</si>
  <si>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</si>
  <si>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</si>
  <si>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</si>
  <si>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</si>
  <si>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</si>
  <si>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</si>
  <si>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</si>
  <si>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</si>
  <si>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</si>
  <si>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</si>
  <si>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</si>
  <si>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</si>
  <si>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</si>
  <si>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</si>
  <si>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</si>
  <si>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</si>
  <si>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</si>
  <si>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</si>
  <si>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</si>
  <si>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</si>
  <si>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</si>
  <si>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</si>
  <si>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</si>
  <si>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</si>
  <si>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</si>
  <si>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</si>
  <si>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</si>
  <si>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</si>
  <si>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</si>
  <si>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</si>
  <si>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</si>
  <si>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</si>
  <si>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</si>
  <si>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</si>
  <si>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</si>
  <si>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</si>
  <si>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</si>
  <si>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</si>
  <si>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</si>
  <si>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</si>
  <si>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</si>
  <si>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</si>
  <si>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</si>
  <si>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</si>
  <si>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</si>
  <si>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</si>
  <si>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</si>
  <si>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</si>
  <si>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</si>
  <si>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</si>
  <si>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</si>
  <si>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</si>
  <si>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</si>
  <si>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</si>
  <si>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</si>
  <si>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</si>
  <si>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</si>
  <si>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</si>
  <si>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</si>
  <si>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</si>
  <si>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</si>
  <si>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</si>
  <si>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</si>
  <si>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</si>
  <si>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</si>
  <si>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</si>
  <si>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</si>
  <si>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</si>
  <si>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</si>
  <si>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</si>
  <si>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</si>
  <si>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</si>
  <si>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</si>
  <si>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</si>
  <si>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</si>
  <si>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</si>
  <si>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</si>
  <si>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</si>
  <si>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</si>
  <si>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</si>
  <si>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</si>
  <si>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</si>
  <si>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</si>
  <si>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</si>
  <si>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</si>
  <si>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</si>
  <si>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</si>
  <si>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</si>
  <si>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</si>
  <si>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</si>
  <si>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</si>
  <si>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</si>
  <si>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</si>
  <si>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</si>
  <si>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</si>
  <si>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</si>
  <si>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</si>
  <si>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</si>
  <si>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</si>
  <si>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</si>
  <si>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</si>
  <si>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</si>
  <si>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</si>
  <si>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</si>
  <si>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</si>
  <si>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</si>
  <si>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</si>
  <si>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</si>
  <si>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</si>
  <si>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</si>
  <si>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</si>
  <si>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</si>
  <si>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</si>
  <si>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</si>
  <si>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</si>
  <si>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</si>
  <si>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</si>
  <si>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</si>
  <si>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</si>
  <si>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</si>
  <si>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</si>
  <si>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</si>
  <si>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</si>
  <si>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</si>
  <si>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</si>
  <si>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</si>
  <si>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</si>
  <si>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</si>
  <si>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</si>
  <si>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</si>
  <si>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</si>
  <si>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</si>
  <si>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</si>
  <si>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</si>
  <si>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</si>
  <si>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</si>
  <si>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</si>
  <si>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</si>
  <si>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</si>
  <si>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</si>
  <si>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</si>
  <si>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</si>
  <si>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</si>
  <si>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</si>
  <si>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</si>
  <si>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</si>
  <si>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</si>
  <si>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</si>
  <si>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</si>
  <si>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</si>
  <si>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</si>
  <si>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</si>
  <si>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</si>
  <si>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</si>
  <si>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</si>
  <si>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</si>
  <si>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</si>
  <si>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</si>
  <si>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</si>
  <si>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</si>
  <si>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</si>
  <si>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</si>
  <si>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</si>
  <si>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</si>
  <si>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</si>
  <si>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</si>
  <si>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</si>
  <si>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</si>
  <si>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</si>
  <si>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</si>
  <si>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</si>
  <si>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</si>
  <si>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</si>
  <si>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</si>
  <si>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</si>
  <si>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</si>
  <si>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</si>
  <si>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</si>
  <si>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</si>
  <si>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</si>
  <si>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</si>
  <si>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</si>
  <si>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</si>
  <si>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</si>
  <si>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</si>
  <si>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</si>
  <si>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</si>
  <si>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</si>
  <si>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</si>
  <si>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</si>
  <si>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</si>
  <si>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</si>
  <si>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</si>
  <si>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</si>
  <si>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</si>
  <si>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</si>
  <si>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</si>
  <si>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</si>
  <si>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</si>
  <si>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</si>
  <si>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</si>
  <si>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</si>
  <si>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</si>
  <si>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</si>
  <si>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</si>
  <si>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</si>
  <si>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</si>
  <si>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</si>
  <si>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</si>
  <si>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</si>
  <si>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</si>
  <si>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</si>
  <si>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</si>
  <si>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</si>
  <si>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</si>
  <si>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</si>
  <si>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</si>
  <si>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</si>
  <si>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</si>
  <si>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</si>
  <si>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</si>
  <si>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</si>
  <si>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</si>
  <si>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</si>
  <si>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</si>
  <si>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</si>
  <si>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</si>
  <si>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</si>
  <si>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</si>
  <si>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</si>
  <si>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</si>
  <si>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</si>
  <si>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</si>
  <si>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</si>
  <si>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</si>
  <si>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</si>
  <si>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</si>
  <si>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</si>
  <si>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</si>
  <si>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</si>
  <si>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</si>
  <si>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</si>
  <si>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</si>
  <si>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</si>
  <si>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</si>
  <si>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</si>
  <si>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</si>
  <si>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</si>
  <si>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</si>
  <si>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</si>
  <si>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</si>
  <si>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</si>
  <si>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</si>
  <si>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</si>
  <si>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</si>
  <si>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</si>
  <si>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</si>
  <si>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</si>
  <si>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</si>
  <si>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</si>
  <si>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</si>
  <si>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</si>
  <si>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</si>
  <si>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</si>
  <si>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</si>
  <si>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</si>
  <si>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</si>
  <si>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</si>
  <si>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</si>
  <si>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</si>
  <si>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</si>
  <si>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</si>
  <si>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</si>
  <si>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</si>
  <si>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</si>
  <si>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</si>
  <si>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</si>
  <si>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</si>
  <si>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</si>
  <si>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</si>
  <si>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</si>
  <si>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</si>
  <si>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</si>
  <si>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</si>
  <si>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</si>
  <si>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</si>
  <si>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</si>
  <si>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</si>
  <si>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</si>
  <si>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</si>
  <si>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</si>
  <si>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</si>
  <si>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</si>
  <si>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</si>
  <si>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</si>
  <si>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</si>
  <si>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</si>
  <si>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</si>
  <si>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</si>
  <si>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</si>
  <si>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</si>
  <si>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</si>
  <si>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</si>
  <si>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</si>
  <si>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</si>
  <si>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</si>
  <si>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</si>
  <si>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</si>
  <si>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</si>
  <si>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</si>
  <si>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</si>
  <si>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</si>
  <si>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</si>
  <si>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</si>
  <si>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</si>
  <si>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</si>
  <si>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</si>
  <si>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</si>
  <si>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</si>
  <si>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</si>
  <si>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</si>
  <si>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</si>
  <si>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</si>
  <si>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</si>
  <si>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</si>
  <si>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</si>
  <si>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</si>
  <si>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</si>
  <si>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</si>
  <si>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</si>
  <si>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</si>
  <si>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</si>
  <si>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</si>
  <si>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</si>
  <si>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</si>
  <si>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</si>
  <si>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</si>
  <si>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</si>
  <si>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</si>
  <si>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</si>
  <si>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</si>
  <si>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</si>
  <si>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</si>
  <si>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</si>
  <si>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</si>
  <si>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</si>
  <si>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</si>
  <si>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</si>
  <si>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</si>
  <si>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</si>
  <si>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</si>
  <si>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</si>
  <si>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</si>
  <si>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</si>
  <si>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</si>
  <si>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</si>
  <si>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</si>
  <si>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</si>
  <si>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</si>
  <si>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</si>
  <si>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</si>
  <si>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</si>
  <si>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</si>
  <si>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</si>
  <si>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</si>
  <si>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</si>
  <si>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</si>
  <si>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</si>
  <si>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</si>
  <si>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</si>
  <si>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</si>
  <si>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</si>
  <si>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</si>
  <si>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</si>
  <si>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</si>
  <si>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</si>
  <si>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</si>
  <si>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</si>
  <si>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</si>
  <si>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</si>
  <si>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</si>
  <si>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</si>
  <si>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</si>
  <si>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</si>
  <si>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</si>
  <si>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</si>
  <si>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</si>
  <si>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</si>
  <si>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</si>
  <si>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</si>
  <si>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</si>
  <si>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</si>
  <si>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</si>
  <si>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</si>
  <si>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</si>
  <si>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</si>
  <si>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</si>
  <si>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</si>
  <si>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</si>
  <si>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</si>
  <si>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</si>
  <si>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</si>
  <si>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</si>
  <si>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</si>
  <si>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</si>
  <si>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</si>
  <si>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</si>
  <si>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</si>
  <si>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</si>
  <si>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</si>
  <si>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</si>
  <si>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</si>
  <si>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</si>
  <si>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</si>
  <si>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</si>
  <si>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</si>
  <si>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</si>
  <si>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</si>
  <si>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</si>
  <si>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</si>
  <si>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</si>
  <si>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</si>
  <si>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</si>
  <si>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</si>
  <si>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</si>
  <si>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</si>
  <si>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</si>
  <si>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</si>
  <si>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</si>
  <si>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</si>
  <si>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</si>
  <si>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</si>
  <si>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</si>
  <si>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</si>
  <si>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</si>
  <si>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</si>
  <si>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</si>
  <si>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</si>
  <si>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</si>
  <si>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</si>
  <si>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</si>
  <si>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</si>
  <si>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</si>
  <si>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</si>
  <si>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</si>
  <si>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</si>
  <si>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</si>
  <si>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</si>
  <si>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</si>
  <si>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</si>
  <si>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</si>
  <si>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</si>
  <si>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</si>
  <si>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</si>
  <si>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</si>
  <si>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</si>
  <si>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</si>
  <si>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</si>
  <si>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</si>
  <si>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</si>
  <si>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</si>
  <si>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</si>
  <si>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</si>
  <si>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</si>
  <si>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</si>
  <si>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</si>
  <si>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</si>
  <si>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</si>
  <si>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</si>
  <si>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</si>
  <si>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</si>
  <si>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</si>
  <si>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</si>
  <si>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</si>
  <si>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</si>
  <si>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</si>
  <si>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</si>
  <si>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</si>
  <si>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</si>
  <si>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</si>
  <si>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</si>
  <si>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</si>
  <si>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</si>
  <si>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</si>
  <si>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</si>
  <si>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</si>
  <si>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</si>
  <si>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</si>
  <si>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</si>
  <si>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</si>
  <si>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</si>
  <si>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</si>
  <si>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</si>
  <si>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</si>
  <si>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</si>
  <si>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</si>
  <si>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</si>
  <si>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</si>
  <si>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</si>
  <si>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</si>
  <si>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</si>
  <si>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</si>
  <si>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</si>
  <si>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</si>
  <si>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</si>
  <si>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</si>
  <si>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</si>
  <si>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</si>
  <si>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</si>
  <si>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</si>
  <si>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</si>
  <si>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</si>
  <si>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</si>
  <si>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</si>
  <si>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</si>
  <si>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</si>
  <si>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</si>
  <si>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</si>
  <si>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</si>
  <si>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</si>
  <si>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</si>
  <si>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</si>
  <si>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</si>
  <si>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</si>
  <si>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</si>
  <si>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</si>
  <si>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</si>
  <si>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</si>
  <si>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</si>
  <si>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</si>
  <si>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</si>
  <si>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</si>
  <si>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</si>
  <si>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</si>
  <si>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</si>
  <si>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</si>
  <si>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</si>
  <si>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</si>
  <si>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</si>
  <si>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</si>
  <si>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</si>
  <si>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</si>
  <si>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</si>
  <si>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</si>
  <si>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</si>
  <si>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</si>
  <si>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</si>
  <si>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</si>
  <si>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</si>
  <si>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</si>
  <si>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</si>
  <si>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</si>
  <si>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</si>
  <si>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</si>
  <si>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</si>
  <si>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</si>
  <si>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</si>
  <si>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</si>
  <si>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</si>
  <si>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</si>
  <si>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</si>
  <si>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</si>
  <si>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</si>
  <si>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</si>
  <si>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</si>
  <si>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</si>
  <si>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</si>
  <si>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</si>
  <si>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</si>
  <si>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</si>
  <si>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</si>
  <si>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</si>
  <si>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</si>
  <si>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</si>
  <si>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</si>
  <si>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</si>
  <si>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</si>
  <si>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</si>
  <si>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</si>
  <si>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</si>
  <si>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</si>
  <si>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</si>
  <si>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</si>
  <si>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</si>
  <si>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</si>
  <si>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</si>
  <si>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</si>
  <si>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</si>
  <si>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</si>
  <si>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</si>
  <si>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</si>
  <si>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</si>
  <si>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</si>
  <si>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</si>
  <si>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</si>
  <si>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</si>
  <si>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</si>
  <si>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</si>
  <si>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</si>
  <si>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</si>
  <si>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</si>
  <si>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</si>
  <si>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</si>
  <si>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</si>
  <si>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</si>
  <si>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</si>
  <si>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</si>
  <si>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</si>
  <si>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</si>
  <si>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</si>
  <si>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</si>
  <si>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</si>
  <si>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</si>
  <si>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</si>
  <si>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</si>
  <si>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</si>
  <si>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</si>
  <si>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</si>
  <si>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</si>
  <si>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</si>
  <si>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</si>
  <si>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</si>
  <si>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</si>
  <si>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</si>
  <si>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</si>
  <si>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</si>
  <si>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</si>
  <si>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</si>
  <si>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</si>
  <si>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</si>
  <si>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</si>
  <si>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</si>
  <si>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</si>
  <si>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</si>
  <si>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</si>
  <si>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</si>
  <si>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</si>
  <si>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</si>
  <si>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</si>
  <si>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</si>
  <si>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</si>
  <si>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</si>
  <si>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</si>
  <si>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</si>
  <si>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</si>
  <si>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</si>
  <si>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</si>
  <si>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</si>
  <si>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</si>
  <si>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</si>
  <si>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</si>
  <si>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</si>
  <si>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</si>
  <si>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</si>
  <si>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</si>
  <si>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</si>
  <si>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</si>
  <si>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</si>
  <si>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</si>
  <si>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</si>
  <si>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</si>
  <si>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</si>
  <si>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</si>
  <si>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</si>
  <si>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</si>
  <si>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</si>
  <si>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</si>
  <si>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</si>
  <si>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</si>
  <si>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</si>
  <si>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</si>
  <si>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</si>
  <si>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</si>
  <si>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</si>
  <si>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</si>
  <si>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</si>
  <si>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</si>
  <si>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</si>
  <si>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</si>
  <si>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</si>
  <si>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</si>
  <si>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</si>
  <si>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</si>
  <si>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</si>
  <si>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</si>
  <si>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</si>
  <si>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</si>
  <si>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</si>
  <si>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</si>
  <si>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</si>
  <si>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</si>
  <si>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</si>
  <si>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</si>
  <si>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</si>
  <si>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</si>
  <si>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</si>
  <si>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</si>
  <si>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</si>
  <si>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</si>
  <si>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</si>
  <si>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</si>
  <si>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</si>
  <si>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</si>
  <si>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</si>
  <si>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</si>
  <si>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</si>
  <si>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</si>
  <si>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</si>
  <si>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</si>
  <si>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</si>
  <si>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</si>
  <si>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</si>
  <si>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</si>
  <si>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</si>
  <si>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</si>
  <si>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</si>
  <si>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</si>
  <si>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</si>
  <si>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</si>
  <si>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</si>
  <si>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</si>
  <si>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</si>
  <si>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</si>
  <si>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</si>
  <si>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</si>
  <si>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</si>
  <si>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</si>
  <si>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</si>
  <si>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</si>
  <si>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</si>
  <si>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</si>
  <si>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</si>
  <si>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</si>
  <si>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</si>
  <si>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</si>
  <si>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</si>
  <si>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</si>
  <si>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</si>
  <si>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</si>
  <si>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</si>
  <si>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</si>
  <si>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</si>
  <si>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</si>
  <si>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</si>
  <si>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</si>
  <si>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</si>
  <si>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</si>
  <si>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</si>
  <si>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</si>
  <si>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</si>
  <si>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</si>
  <si>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</si>
  <si>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</si>
  <si>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</si>
  <si>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</si>
  <si>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</si>
  <si>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</si>
  <si>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</si>
  <si>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</si>
  <si>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</si>
  <si>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</si>
  <si>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</si>
  <si>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</si>
  <si>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</si>
  <si>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</si>
  <si>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</si>
  <si>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</si>
  <si>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</si>
  <si>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</si>
  <si>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</si>
  <si>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</si>
  <si>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</si>
  <si>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</si>
  <si>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</si>
  <si>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</si>
  <si>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</si>
  <si>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</si>
  <si>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</si>
  <si>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</si>
  <si>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</si>
  <si>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</si>
  <si>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</si>
  <si>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</si>
  <si>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</si>
  <si>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</si>
  <si>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</si>
  <si>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</si>
  <si>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</si>
  <si>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</si>
  <si>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</si>
  <si>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</si>
  <si>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</si>
  <si>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</si>
  <si>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</si>
  <si>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</si>
  <si>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</si>
  <si>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</si>
  <si>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</si>
  <si>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</si>
  <si>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</si>
  <si>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</si>
  <si>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</si>
  <si>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</si>
  <si>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</si>
  <si>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</si>
  <si>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</si>
  <si>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</si>
  <si>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</si>
  <si>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</si>
  <si>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</si>
  <si>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</si>
  <si>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</si>
  <si>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</si>
  <si>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</si>
  <si>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</si>
  <si>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</si>
  <si>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</si>
  <si>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</si>
  <si>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</si>
  <si>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</si>
  <si>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</si>
  <si>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</si>
  <si>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</si>
  <si>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</si>
  <si>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</si>
  <si>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</si>
  <si>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</si>
  <si>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</si>
  <si>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</si>
  <si>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</si>
  <si>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</si>
  <si>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</si>
  <si>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</si>
  <si>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</si>
  <si>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</si>
  <si>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</si>
  <si>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</si>
  <si>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</si>
  <si>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</si>
  <si>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</si>
  <si>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</si>
  <si>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</si>
  <si>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</si>
  <si>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</si>
  <si>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</si>
  <si>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</si>
  <si>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</si>
  <si>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</si>
  <si>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</si>
  <si>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</si>
  <si>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</si>
  <si>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</si>
  <si>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</si>
  <si>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</si>
  <si>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</si>
  <si>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</si>
  <si>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</si>
  <si>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</si>
  <si>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</si>
  <si>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</si>
  <si>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</si>
  <si>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</si>
  <si>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</si>
  <si>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</si>
  <si>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</si>
  <si>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</si>
  <si>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</si>
  <si>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</si>
  <si>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</si>
  <si>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</si>
  <si>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</si>
  <si>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</si>
  <si>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</si>
  <si>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</si>
  <si>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</si>
  <si>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</si>
  <si>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</si>
  <si>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</si>
  <si>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</si>
  <si>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</si>
  <si>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</si>
  <si>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</si>
  <si>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</si>
  <si>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</si>
  <si>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</si>
  <si>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</si>
  <si>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</si>
  <si>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</si>
  <si>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</si>
  <si>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</si>
  <si>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</si>
  <si>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</si>
  <si>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</si>
  <si>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</si>
  <si>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</si>
  <si>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</si>
  <si>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</si>
  <si>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</si>
  <si>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</si>
  <si>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</si>
  <si>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</si>
  <si>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</si>
  <si>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</si>
  <si>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</si>
  <si>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</si>
  <si>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</si>
  <si>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</si>
  <si>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</si>
  <si>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</si>
  <si>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</si>
  <si>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</si>
  <si>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</si>
  <si>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</si>
  <si>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</si>
  <si>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</si>
  <si>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</si>
  <si>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</si>
  <si>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</si>
  <si>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</si>
  <si>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</si>
  <si>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</si>
  <si>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</si>
  <si>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</si>
  <si>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</si>
  <si>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</si>
  <si>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</si>
  <si>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</si>
  <si>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</si>
  <si>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</si>
  <si>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</si>
  <si>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</si>
  <si>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</si>
  <si>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</si>
  <si>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</si>
  <si>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</si>
  <si>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</si>
  <si>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</si>
  <si>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</si>
  <si>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</si>
  <si>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</si>
  <si>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</si>
  <si>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</si>
  <si>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</si>
  <si>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</si>
  <si>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</si>
  <si>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</si>
  <si>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</si>
  <si>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</si>
  <si>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</si>
  <si>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</si>
  <si>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</si>
  <si>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</si>
  <si>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</si>
  <si>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</si>
  <si>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</si>
  <si>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</si>
  <si>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</si>
  <si>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</si>
  <si>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</si>
  <si>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</si>
  <si>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</si>
  <si>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</si>
  <si>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</si>
  <si>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</si>
  <si>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</si>
  <si>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</si>
  <si>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</si>
  <si>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</si>
  <si>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</si>
  <si>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</si>
  <si>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</si>
  <si>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</si>
  <si>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</si>
  <si>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</si>
  <si>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</si>
  <si>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</si>
  <si>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</si>
  <si>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</si>
  <si>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</si>
  <si>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</si>
  <si>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</si>
  <si>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</si>
  <si>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</si>
  <si>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</si>
  <si>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</si>
  <si>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</si>
  <si>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</si>
  <si>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</si>
  <si>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</si>
  <si>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</si>
  <si>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</si>
  <si>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</si>
  <si>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</si>
  <si>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</si>
  <si>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</si>
  <si>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</si>
  <si>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</si>
  <si>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</si>
  <si>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</si>
  <si>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</si>
  <si>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</si>
  <si>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</si>
  <si>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</si>
  <si>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</si>
  <si>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</si>
  <si>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</si>
  <si>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</si>
  <si>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</si>
  <si>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</si>
  <si>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</si>
  <si>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</si>
  <si>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</si>
  <si>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</si>
  <si>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</si>
  <si>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</si>
  <si>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</si>
  <si>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</si>
  <si>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</si>
  <si>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</si>
  <si>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</si>
  <si>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</si>
  <si>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</si>
  <si>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</si>
  <si>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</si>
  <si>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</si>
  <si>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</si>
  <si>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</si>
  <si>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</si>
  <si>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</si>
  <si>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</si>
  <si>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</si>
  <si>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</si>
  <si>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</si>
  <si>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</si>
  <si>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</si>
  <si>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</si>
  <si>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</si>
  <si>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</si>
  <si>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</si>
  <si>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</si>
  <si>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</si>
  <si>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</si>
  <si>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</si>
  <si>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</si>
  <si>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</si>
  <si>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</si>
  <si>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</si>
  <si>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</si>
  <si>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</si>
  <si>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</si>
  <si>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</si>
  <si>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</si>
  <si>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</si>
  <si>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</si>
  <si>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</si>
  <si>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</si>
  <si>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</si>
  <si>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</si>
  <si>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</si>
  <si>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</si>
  <si>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</si>
  <si>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</si>
  <si>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</si>
  <si>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</si>
  <si>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</si>
  <si>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</si>
  <si>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</si>
  <si>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</si>
  <si>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</si>
  <si>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</si>
  <si>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</si>
  <si>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</si>
  <si>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</si>
  <si>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</si>
  <si>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</si>
  <si>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</si>
  <si>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</si>
  <si>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</si>
  <si>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</si>
  <si>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</si>
  <si>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</si>
  <si>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</si>
  <si>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</si>
  <si>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</si>
  <si>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</si>
  <si>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</si>
  <si>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</si>
  <si>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</si>
  <si>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</si>
  <si>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</si>
  <si>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</si>
  <si>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</si>
  <si>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</si>
  <si>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</si>
  <si>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</si>
  <si>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</si>
  <si>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</si>
  <si>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</si>
  <si>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</si>
  <si>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</si>
  <si>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</si>
  <si>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</si>
  <si>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</si>
  <si>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</si>
  <si>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</si>
  <si>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</si>
  <si>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</si>
  <si>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</si>
  <si>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</si>
  <si>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</si>
  <si>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</si>
  <si>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</si>
  <si>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</si>
  <si>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</si>
  <si>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</si>
  <si>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</si>
  <si>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</si>
  <si>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</si>
  <si>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</si>
  <si>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</si>
  <si>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</si>
  <si>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</si>
  <si>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</si>
  <si>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</si>
  <si>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</si>
  <si>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</si>
  <si>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</si>
  <si>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</si>
  <si>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</si>
  <si>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</si>
  <si>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</si>
  <si>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</si>
  <si>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</si>
  <si>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</si>
  <si>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</si>
  <si>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</si>
  <si>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</si>
  <si>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</si>
  <si>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</si>
  <si>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</si>
  <si>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</si>
  <si>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</si>
  <si>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</si>
  <si>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</si>
  <si>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</si>
  <si>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</si>
  <si>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</si>
  <si>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</si>
  <si>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</si>
  <si>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</si>
  <si>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</si>
  <si>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</si>
  <si>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</si>
  <si>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</si>
  <si>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</si>
  <si>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</si>
  <si>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</si>
  <si>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</si>
  <si>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</si>
  <si>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</si>
  <si>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</si>
  <si>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</si>
  <si>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</si>
  <si>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</si>
  <si>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</si>
  <si>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</si>
  <si>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</si>
  <si>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</si>
  <si>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</si>
  <si>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</si>
  <si>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</si>
  <si>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</si>
  <si>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</si>
  <si>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</si>
  <si>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</si>
  <si>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</si>
  <si>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</si>
  <si>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</si>
  <si>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</si>
  <si>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</si>
  <si>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</si>
  <si>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</si>
  <si>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</si>
  <si>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</si>
  <si>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</si>
  <si>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</si>
  <si>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</si>
  <si>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</si>
  <si>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</si>
  <si>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</si>
  <si>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</si>
  <si>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</si>
  <si>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</si>
  <si>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</si>
  <si>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</si>
  <si>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</si>
  <si>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</si>
  <si>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</si>
  <si>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</si>
  <si>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</si>
  <si>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</si>
  <si>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</si>
  <si>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</si>
  <si>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</si>
  <si>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</si>
  <si>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</si>
  <si>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</si>
  <si>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</si>
  <si>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</si>
  <si>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</si>
  <si>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</si>
  <si>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</si>
  <si>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</si>
  <si>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</si>
  <si>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</si>
  <si>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</si>
  <si>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</si>
  <si>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</si>
  <si>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</si>
  <si>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</si>
  <si>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</si>
  <si>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</si>
  <si>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</si>
  <si>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</si>
  <si>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</si>
  <si>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</si>
  <si>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</si>
  <si>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</si>
  <si>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</si>
  <si>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</si>
  <si>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</si>
  <si>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</si>
  <si>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</si>
  <si>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</si>
  <si>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</si>
  <si>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</si>
  <si>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</si>
  <si>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</si>
  <si>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</si>
  <si>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</si>
  <si>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</si>
  <si>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</si>
  <si>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</si>
  <si>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</si>
  <si>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</si>
  <si>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</si>
  <si>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</si>
  <si>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</si>
  <si>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</si>
  <si>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</si>
  <si>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</si>
  <si>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</si>
  <si>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</si>
  <si>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</si>
  <si>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</si>
  <si>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</si>
  <si>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</si>
  <si>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</si>
  <si>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</si>
  <si>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</si>
  <si>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</si>
  <si>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</si>
  <si>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</si>
  <si>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</si>
  <si>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</si>
  <si>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</si>
  <si>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</si>
  <si>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</si>
  <si>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</si>
  <si>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</si>
  <si>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</si>
  <si>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</si>
  <si>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</si>
  <si>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</si>
  <si>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</si>
  <si>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</si>
  <si>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</si>
  <si>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</si>
  <si>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</si>
  <si>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</si>
  <si>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</si>
  <si>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</si>
  <si>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</si>
  <si>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</si>
  <si>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</si>
  <si>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</si>
  <si>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</si>
  <si>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</si>
  <si>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</si>
  <si>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</si>
  <si>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</si>
  <si>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</si>
  <si>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</si>
  <si>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</si>
  <si>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</si>
  <si>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</si>
  <si>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</si>
  <si>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</si>
  <si>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</si>
  <si>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</si>
  <si>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</si>
  <si>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</si>
  <si>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</si>
  <si>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</si>
  <si>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</si>
  <si>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</si>
  <si>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</si>
  <si>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</si>
  <si>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</si>
  <si>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</si>
  <si>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</si>
  <si>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</si>
  <si>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</si>
  <si>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</si>
  <si>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</si>
  <si>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</si>
  <si>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</si>
  <si>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</si>
  <si>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</si>
  <si>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</si>
  <si>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</si>
  <si>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</si>
  <si>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</si>
  <si>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</si>
  <si>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</si>
  <si>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</si>
  <si>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</si>
  <si>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</si>
  <si>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</si>
  <si>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</si>
  <si>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</si>
  <si>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</si>
  <si>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</si>
  <si>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</si>
  <si>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</si>
  <si>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</si>
  <si>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</si>
  <si>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</si>
  <si>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</si>
  <si>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</si>
  <si>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</si>
  <si>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</si>
  <si>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</si>
  <si>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</si>
  <si>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</si>
  <si>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</si>
  <si>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</si>
  <si>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</si>
  <si>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</si>
  <si>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</si>
  <si>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</si>
  <si>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</si>
  <si>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</si>
  <si>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</si>
  <si>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</si>
  <si>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</si>
  <si>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</si>
  <si>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</si>
  <si>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</si>
  <si>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</si>
  <si>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</si>
  <si>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</si>
  <si>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</si>
  <si>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</si>
  <si>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</si>
  <si>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</si>
  <si>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</si>
  <si>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</si>
  <si>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</si>
  <si>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</si>
  <si>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</si>
  <si>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</si>
  <si>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</si>
  <si>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</si>
  <si>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</si>
  <si>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</si>
  <si>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</si>
  <si>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</si>
  <si>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</si>
  <si>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</si>
  <si>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</si>
  <si>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</si>
  <si>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</si>
  <si>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</si>
  <si>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</si>
  <si>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</si>
  <si>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</si>
  <si>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</si>
  <si>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</si>
  <si>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</si>
  <si>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</si>
  <si>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</si>
  <si>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</si>
  <si>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</si>
  <si>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</si>
  <si>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</si>
  <si>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</si>
  <si>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</si>
  <si>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</si>
  <si>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</si>
  <si>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</si>
  <si>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</si>
  <si>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</si>
  <si>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</si>
  <si>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</si>
  <si>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</si>
  <si>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</si>
  <si>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</si>
  <si>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</si>
  <si>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</si>
  <si>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</si>
  <si>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</si>
  <si>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</si>
  <si>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</si>
  <si>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</si>
  <si>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</si>
  <si>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</si>
  <si>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</si>
  <si>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</si>
  <si>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</si>
  <si>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</si>
  <si>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</si>
  <si>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</si>
  <si>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</si>
  <si>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</si>
  <si>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</si>
  <si>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</si>
  <si>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</si>
  <si>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</si>
  <si>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</si>
  <si>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</si>
  <si>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</si>
  <si>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</si>
  <si>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</si>
  <si>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</si>
  <si>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</si>
  <si>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</si>
  <si>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</si>
  <si>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</si>
  <si>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</si>
  <si>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</si>
  <si>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</si>
  <si>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</si>
  <si>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</si>
  <si>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</si>
  <si>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</si>
  <si>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</si>
  <si>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</si>
  <si>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</si>
  <si>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</si>
  <si>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</si>
  <si>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</si>
  <si>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</si>
  <si>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</si>
  <si>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</si>
  <si>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</si>
  <si>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</si>
  <si>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</si>
  <si>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</si>
  <si>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</si>
  <si>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</si>
  <si>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</si>
  <si>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</si>
  <si>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</si>
  <si>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</si>
  <si>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</si>
  <si>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</si>
  <si>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</si>
  <si>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</si>
  <si>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</si>
  <si>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</si>
  <si>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</si>
  <si>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</si>
  <si>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</si>
  <si>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</si>
  <si>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</si>
  <si>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</si>
  <si>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</si>
  <si>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</si>
  <si>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</si>
  <si>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</si>
  <si>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</si>
  <si>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</si>
  <si>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</si>
  <si>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</si>
  <si>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</si>
  <si>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</si>
  <si>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</si>
  <si>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</si>
  <si>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</si>
  <si>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</si>
  <si>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</si>
  <si>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</si>
  <si>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</si>
  <si>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</si>
  <si>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</si>
  <si>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</si>
  <si>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</si>
  <si>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</si>
  <si>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</si>
  <si>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</si>
  <si>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</si>
  <si>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</si>
  <si>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</si>
  <si>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</si>
  <si>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</si>
  <si>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</si>
  <si>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</si>
  <si>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</si>
  <si>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</si>
  <si>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</si>
  <si>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</si>
  <si>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</si>
  <si>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</si>
  <si>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</si>
  <si>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</si>
  <si>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</si>
  <si>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</si>
  <si>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</si>
  <si>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</si>
  <si>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</si>
  <si>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</si>
  <si>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</si>
  <si>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</si>
  <si>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</si>
  <si>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</si>
  <si>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</si>
  <si>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</si>
  <si>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</si>
  <si>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</si>
  <si>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</si>
  <si>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</si>
  <si>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</si>
  <si>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</si>
  <si>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</si>
  <si>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</si>
  <si>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</si>
  <si>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</si>
  <si>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</si>
  <si>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</si>
  <si>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</si>
  <si>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</si>
  <si>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</si>
  <si>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</si>
  <si>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</si>
  <si>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</si>
  <si>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</si>
  <si>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</si>
  <si>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</si>
  <si>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</si>
  <si>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</si>
  <si>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</si>
  <si>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</si>
  <si>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</si>
  <si>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</si>
  <si>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</si>
  <si>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</si>
  <si>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</si>
  <si>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</si>
  <si>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</si>
  <si>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</si>
  <si>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</si>
  <si>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</si>
  <si>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</si>
  <si>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</si>
  <si>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</si>
  <si>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</si>
  <si>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</si>
  <si>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</si>
  <si>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</si>
  <si>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</si>
  <si>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</si>
  <si>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</si>
  <si>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</si>
  <si>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</si>
  <si>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</si>
  <si>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</si>
  <si>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</si>
  <si>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</si>
  <si>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</si>
  <si>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</si>
  <si>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</si>
  <si>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</si>
  <si>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</si>
  <si>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</si>
  <si>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</si>
  <si>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</si>
  <si>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</si>
  <si>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</si>
  <si>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</si>
  <si>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</si>
  <si>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</si>
  <si>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</si>
  <si>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</si>
  <si>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</si>
  <si>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</si>
  <si>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</si>
  <si>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</si>
  <si>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</si>
  <si>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</si>
  <si>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</si>
  <si>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</si>
  <si>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</si>
  <si>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</si>
  <si>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</si>
  <si>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</si>
  <si>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</si>
  <si>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</si>
  <si>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</si>
  <si>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</si>
  <si>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</si>
  <si>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</si>
  <si>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</si>
  <si>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</si>
  <si>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</si>
  <si>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</si>
  <si>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</si>
  <si>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</si>
  <si>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</si>
  <si>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</si>
  <si>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</si>
  <si>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</si>
  <si>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</si>
  <si>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</si>
  <si>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</si>
  <si>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</si>
  <si>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</si>
  <si>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</si>
  <si>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</si>
  <si>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</si>
  <si>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</si>
  <si>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</si>
  <si>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</si>
  <si>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</si>
  <si>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</si>
  <si>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</si>
  <si>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</si>
  <si>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</si>
  <si>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</si>
  <si>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</si>
  <si>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</si>
  <si>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</si>
  <si>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</si>
  <si>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</si>
  <si>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</si>
  <si>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</si>
  <si>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</si>
  <si>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</si>
  <si>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</si>
  <si>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</si>
  <si>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</si>
  <si>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</si>
  <si>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</si>
  <si>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</si>
  <si>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</si>
  <si>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</si>
  <si>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</si>
  <si>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</si>
  <si>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</si>
  <si>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</si>
  <si>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</si>
  <si>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</si>
  <si>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</si>
  <si>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</si>
  <si>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</si>
  <si>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</si>
  <si>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</si>
  <si>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</si>
  <si>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</si>
  <si>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</si>
  <si>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</si>
  <si>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</si>
  <si>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</si>
  <si>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</si>
  <si>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</si>
  <si>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</si>
  <si>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</si>
  <si>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</si>
  <si>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</si>
  <si>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</si>
  <si>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</si>
  <si>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</si>
  <si>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</si>
  <si>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</si>
  <si>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</si>
  <si>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</si>
  <si>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</si>
  <si>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</si>
  <si>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</si>
  <si>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</si>
  <si>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</si>
  <si>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</si>
  <si>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</si>
  <si>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</si>
  <si>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</si>
  <si>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</si>
  <si>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</si>
  <si>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</si>
  <si>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</si>
  <si>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</si>
  <si>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</si>
  <si>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</si>
  <si>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</si>
  <si>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</si>
  <si>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</si>
  <si>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</si>
  <si>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</si>
  <si>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</si>
  <si>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</si>
  <si>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</si>
  <si>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</si>
  <si>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</si>
  <si>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</si>
  <si>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</si>
  <si>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</si>
  <si>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</si>
  <si>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</si>
  <si>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</si>
  <si>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</si>
  <si>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</si>
  <si>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</si>
  <si>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</si>
  <si>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</si>
  <si>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</si>
  <si>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</si>
  <si>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</si>
  <si>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</si>
  <si>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</si>
  <si>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</si>
  <si>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</si>
  <si>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</si>
  <si>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</si>
  <si>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</si>
  <si>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</si>
  <si>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</si>
  <si>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</si>
  <si>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</si>
  <si>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</si>
  <si>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</si>
  <si>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</si>
  <si>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</si>
  <si>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</si>
  <si>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</si>
  <si>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</si>
  <si>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</si>
  <si>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</si>
  <si>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</si>
  <si>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</si>
  <si>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</si>
  <si>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</si>
  <si>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</si>
  <si>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</si>
  <si>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</si>
  <si>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</si>
  <si>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</si>
  <si>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</si>
  <si>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</si>
  <si>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</si>
  <si>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</si>
  <si>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</si>
  <si>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</si>
  <si>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</si>
  <si>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</si>
  <si>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</si>
  <si>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</si>
  <si>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</si>
  <si>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</si>
  <si>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</si>
  <si>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</si>
  <si>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</si>
  <si>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</si>
  <si>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</si>
  <si>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</si>
  <si>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</si>
  <si>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</si>
  <si>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</si>
  <si>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</si>
  <si>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</si>
  <si>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</si>
  <si>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</si>
  <si>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</si>
  <si>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</si>
  <si>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</si>
  <si>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</si>
  <si>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</si>
  <si>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</si>
  <si>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</si>
  <si>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</si>
  <si>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</si>
  <si>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</si>
  <si>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</si>
  <si>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</si>
  <si>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</si>
  <si>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</si>
  <si>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</si>
  <si>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</si>
  <si>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</si>
  <si>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</si>
  <si>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</si>
  <si>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</si>
  <si>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</si>
  <si>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</si>
  <si>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</si>
  <si>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</si>
  <si>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</si>
  <si>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</si>
  <si>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</si>
  <si>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</si>
  <si>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</si>
  <si>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</si>
  <si>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</si>
  <si>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</si>
  <si>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</si>
  <si>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</si>
  <si>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</si>
  <si>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</si>
  <si>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</si>
  <si>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</si>
  <si>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</si>
  <si>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</si>
  <si>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</si>
  <si>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</si>
  <si>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</si>
  <si>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</si>
  <si>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</si>
  <si>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</si>
  <si>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</si>
  <si>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</si>
  <si>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</si>
  <si>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</si>
  <si>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</si>
  <si>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</si>
  <si>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</si>
  <si>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</si>
  <si>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</si>
  <si>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</si>
  <si>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</si>
  <si>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</si>
  <si>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</si>
  <si>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</si>
  <si>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</si>
  <si>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</si>
  <si>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</si>
  <si>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</si>
  <si>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</si>
  <si>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</si>
  <si>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</si>
  <si>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</si>
  <si>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</si>
  <si>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</si>
  <si>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</si>
  <si>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</si>
  <si>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</si>
  <si>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</si>
  <si>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</si>
  <si>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</si>
  <si>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</si>
  <si>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</si>
  <si>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</si>
  <si>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</si>
  <si>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</si>
  <si>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</si>
  <si>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</si>
  <si>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</si>
  <si>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</si>
  <si>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</si>
  <si>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</si>
  <si>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</si>
  <si>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</si>
  <si>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</si>
  <si>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</si>
  <si>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</si>
  <si>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</si>
  <si>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</si>
  <si>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</si>
  <si>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</si>
  <si>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</si>
  <si>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</si>
  <si>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</si>
  <si>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</si>
  <si>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</si>
  <si>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</si>
  <si>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</si>
  <si>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</si>
  <si>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</si>
  <si>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</si>
  <si>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</si>
  <si>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</si>
  <si>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</si>
  <si>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</si>
  <si>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</si>
  <si>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</si>
  <si>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</si>
  <si>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</si>
  <si>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</si>
  <si>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</si>
  <si>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</si>
  <si>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</si>
  <si>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</si>
  <si>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</si>
  <si>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</si>
  <si>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</si>
  <si>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</si>
  <si>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</si>
  <si>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</si>
  <si>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</si>
  <si>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</si>
  <si>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</si>
  <si>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</si>
  <si>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</si>
  <si>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</si>
  <si>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</si>
  <si>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</si>
  <si>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</si>
  <si>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</si>
  <si>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</si>
  <si>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</si>
  <si>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</si>
  <si>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</si>
  <si>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</si>
  <si>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</si>
  <si>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</si>
  <si>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</si>
  <si>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</si>
  <si>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</si>
  <si>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</si>
  <si>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</si>
  <si>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</si>
  <si>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</si>
  <si>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</si>
  <si>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</si>
  <si>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</si>
  <si>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</si>
  <si>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</si>
  <si>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</si>
  <si>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</si>
  <si>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</si>
  <si>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</si>
  <si>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</si>
  <si>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</si>
  <si>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</si>
  <si>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</si>
  <si>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</si>
  <si>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</si>
  <si>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</si>
  <si>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</si>
  <si>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</si>
  <si>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</si>
  <si>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</si>
  <si>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</si>
  <si>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</si>
  <si>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</si>
  <si>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</si>
  <si>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</si>
  <si>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</si>
  <si>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</si>
  <si>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</si>
  <si>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</si>
  <si>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</si>
  <si>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</si>
  <si>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</si>
  <si>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</si>
  <si>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</si>
  <si>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</si>
  <si>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</si>
  <si>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</si>
  <si>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</si>
  <si>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</si>
  <si>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</si>
  <si>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</si>
  <si>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</si>
  <si>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</si>
  <si>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</si>
  <si>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</si>
  <si>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</si>
  <si>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</si>
  <si>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</si>
  <si>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</si>
  <si>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</si>
  <si>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</si>
  <si>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</si>
  <si>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</si>
  <si>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</si>
  <si>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</si>
  <si>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</si>
  <si>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</si>
  <si>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</si>
  <si>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</si>
  <si>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</si>
  <si>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</si>
  <si>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</si>
  <si>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</si>
  <si>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</si>
  <si>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</si>
  <si>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</si>
  <si>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</si>
  <si>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</si>
  <si>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</si>
  <si>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</si>
  <si>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</si>
  <si>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</si>
  <si>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</si>
  <si>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</si>
  <si>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</si>
  <si>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</si>
  <si>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</si>
  <si>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</si>
  <si>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</si>
  <si>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</si>
  <si>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</si>
  <si>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</si>
  <si>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</si>
  <si>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</si>
  <si>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</si>
  <si>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</si>
  <si>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</si>
  <si>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</si>
  <si>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</si>
  <si>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</si>
  <si>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</si>
  <si>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</si>
  <si>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</si>
  <si>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</si>
  <si>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</si>
  <si>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</si>
  <si>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</si>
  <si>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</si>
  <si>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</si>
  <si>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</si>
  <si>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</si>
  <si>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</si>
  <si>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</si>
  <si>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</si>
  <si>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</si>
  <si>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</si>
  <si>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</si>
  <si>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</si>
  <si>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</si>
  <si>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</si>
  <si>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</si>
  <si>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</si>
  <si>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</si>
  <si>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</si>
  <si>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</si>
  <si>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</si>
  <si>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</si>
  <si>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</si>
  <si>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</si>
  <si>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</si>
  <si>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</si>
  <si>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</si>
  <si>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</si>
  <si>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</si>
  <si>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</si>
  <si>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</si>
  <si>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</si>
  <si>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</si>
  <si>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</si>
  <si>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</si>
  <si>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</si>
  <si>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</si>
  <si>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</si>
  <si>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</si>
  <si>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</si>
  <si>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</si>
  <si>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</si>
  <si>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</si>
  <si>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</si>
  <si>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</si>
  <si>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</si>
  <si>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</si>
  <si>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</si>
  <si>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</si>
  <si>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</si>
  <si>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</si>
  <si>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</si>
  <si>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</si>
  <si>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</si>
  <si>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</si>
  <si>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</si>
  <si>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</si>
  <si>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</si>
  <si>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</si>
  <si>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</si>
  <si>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</si>
  <si>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</si>
  <si>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</si>
  <si>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</si>
  <si>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</si>
  <si>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</si>
  <si>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</si>
  <si>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</si>
  <si>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</si>
  <si>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</si>
  <si>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</si>
  <si>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</si>
  <si>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</si>
  <si>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</si>
  <si>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</si>
  <si>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</si>
  <si>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</si>
  <si>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</si>
  <si>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</si>
  <si>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</si>
  <si>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</si>
  <si>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</si>
  <si>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</si>
  <si>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</si>
  <si>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</si>
  <si>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</si>
  <si>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</si>
  <si>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</si>
  <si>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</si>
  <si>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</si>
  <si>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</si>
  <si>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</si>
  <si>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</si>
  <si>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</si>
  <si>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</si>
  <si>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</si>
  <si>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</si>
  <si>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</si>
  <si>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</si>
  <si>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</si>
  <si>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</si>
  <si>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</si>
  <si>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</si>
  <si>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</si>
  <si>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</si>
  <si>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</si>
  <si>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</si>
  <si>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</si>
  <si>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</si>
  <si>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</si>
  <si>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</si>
  <si>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</si>
  <si>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</si>
  <si>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</si>
  <si>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</si>
  <si>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</si>
  <si>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</si>
  <si>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</si>
  <si>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</si>
  <si>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</si>
  <si>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</si>
  <si>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</si>
  <si>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</si>
  <si>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</si>
  <si>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</si>
  <si>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</si>
  <si>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</si>
  <si>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</si>
  <si>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</si>
  <si>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</si>
  <si>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</si>
  <si>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</si>
  <si>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</si>
  <si>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</si>
  <si>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</si>
  <si>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</si>
  <si>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</si>
  <si>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</si>
  <si>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</si>
  <si>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</si>
  <si>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</si>
  <si>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</si>
  <si>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</si>
  <si>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</si>
  <si>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</si>
  <si>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</si>
  <si>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</si>
  <si>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</si>
  <si>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</si>
  <si>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</si>
  <si>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</si>
  <si>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</si>
  <si>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</si>
  <si>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</si>
  <si>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</si>
  <si>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</si>
  <si>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</si>
  <si>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</si>
  <si>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</si>
  <si>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</si>
  <si>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</si>
  <si>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</si>
  <si>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</si>
  <si>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</si>
  <si>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</si>
  <si>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</si>
  <si>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</si>
  <si>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</si>
  <si>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</si>
  <si>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</si>
  <si>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</si>
  <si>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</si>
  <si>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</si>
  <si>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</si>
  <si>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</si>
  <si>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</si>
  <si>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</si>
  <si>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</si>
  <si>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</si>
  <si>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</si>
  <si>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</si>
  <si>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</si>
  <si>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</si>
  <si>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</si>
  <si>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</si>
  <si>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</si>
  <si>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</si>
  <si>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</si>
  <si>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</si>
  <si>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</si>
  <si>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</si>
  <si>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</si>
  <si>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</si>
  <si>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</si>
  <si>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</si>
  <si>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</si>
  <si>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</si>
  <si>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</si>
  <si>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</si>
  <si>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</si>
  <si>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</si>
  <si>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</si>
  <si>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</si>
  <si>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</si>
  <si>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</si>
  <si>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</si>
  <si>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</si>
  <si>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</si>
  <si>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</si>
  <si>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</si>
  <si>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</si>
  <si>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</si>
  <si>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</si>
  <si>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</si>
  <si>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</si>
  <si>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</si>
  <si>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</si>
  <si>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</si>
  <si>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</si>
  <si>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</si>
  <si>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</si>
  <si>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</si>
  <si>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</si>
  <si>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</si>
  <si>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</si>
  <si>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</si>
  <si>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</si>
  <si>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</si>
  <si>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</si>
  <si>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</si>
  <si>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</si>
  <si>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</si>
  <si>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</si>
  <si>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</si>
  <si>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</si>
  <si>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</si>
  <si>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</si>
  <si>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</si>
  <si>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</si>
  <si>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</si>
  <si>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</si>
  <si>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</si>
  <si>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</si>
  <si>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</si>
  <si>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</si>
  <si>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</si>
  <si>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</si>
  <si>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</si>
  <si>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</si>
  <si>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</si>
  <si>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</si>
  <si>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</si>
  <si>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</si>
  <si>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</si>
  <si>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</si>
  <si>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</si>
  <si>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</si>
  <si>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</si>
  <si>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</si>
  <si>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</si>
  <si>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</si>
  <si>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</si>
  <si>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</si>
  <si>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</si>
  <si>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</si>
  <si>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</si>
  <si>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</si>
  <si>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</si>
  <si>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</si>
  <si>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</si>
  <si>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</si>
  <si>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</si>
  <si>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</si>
  <si>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</si>
  <si>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</si>
  <si>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</si>
  <si>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</si>
  <si>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</si>
  <si>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</si>
  <si>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</si>
  <si>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</si>
  <si>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</si>
  <si>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</si>
  <si>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</si>
  <si>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</si>
  <si>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</si>
  <si>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</si>
  <si>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</si>
  <si>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</si>
  <si>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</si>
  <si>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</si>
  <si>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</si>
  <si>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</si>
  <si>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</si>
  <si>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</si>
  <si>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</si>
  <si>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</si>
  <si>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</si>
  <si>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</si>
  <si>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</si>
  <si>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</si>
  <si>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</si>
  <si>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</si>
  <si>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</si>
  <si>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</si>
  <si>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</si>
  <si>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</si>
  <si>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</si>
  <si>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</si>
  <si>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</si>
  <si>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</si>
  <si>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</si>
  <si>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</si>
  <si>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</si>
  <si>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</si>
  <si>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</si>
  <si>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</si>
  <si>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</si>
  <si>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</si>
  <si>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</si>
  <si>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</si>
  <si>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</si>
  <si>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</si>
  <si>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</si>
  <si>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</si>
  <si>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</si>
  <si>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</si>
  <si>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</si>
  <si>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</si>
  <si>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</si>
  <si>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</si>
  <si>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</si>
  <si>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</si>
  <si>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</si>
  <si>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</si>
  <si>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</si>
  <si>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</si>
  <si>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</si>
  <si>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</si>
  <si>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</si>
  <si>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</si>
  <si>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</si>
  <si>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</si>
  <si>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</si>
  <si>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</si>
  <si>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</si>
  <si>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</si>
  <si>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</si>
  <si>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</si>
  <si>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</si>
  <si>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</si>
  <si>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</si>
  <si>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</si>
  <si>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</si>
  <si>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</si>
  <si>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</si>
  <si>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</si>
  <si>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</si>
  <si>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</si>
  <si>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</si>
  <si>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</si>
  <si>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</si>
  <si>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</si>
  <si>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</si>
  <si>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</si>
  <si>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</si>
  <si>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</si>
  <si>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</si>
  <si>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</si>
  <si>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</si>
  <si>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</si>
  <si>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</si>
  <si>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</si>
  <si>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</si>
  <si>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</si>
  <si>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</si>
  <si>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</si>
  <si>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</si>
  <si>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</si>
  <si>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</si>
  <si>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</si>
  <si>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</si>
  <si>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</si>
  <si>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</si>
  <si>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</si>
  <si>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</si>
  <si>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</si>
  <si>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</si>
  <si>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</si>
  <si>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</si>
  <si>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</si>
  <si>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</si>
  <si>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</si>
  <si>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</si>
  <si>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</si>
  <si>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</si>
  <si>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</si>
  <si>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</si>
  <si>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</si>
  <si>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</si>
  <si>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</si>
  <si>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</si>
  <si>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</si>
  <si>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</si>
  <si>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</si>
  <si>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</si>
  <si>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</si>
  <si>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</si>
  <si>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</si>
  <si>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</si>
  <si>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</si>
  <si>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</si>
  <si>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</si>
  <si>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</si>
  <si>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</si>
  <si>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</si>
  <si>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</si>
  <si>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</si>
  <si>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</si>
  <si>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</si>
  <si>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</si>
  <si>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</si>
  <si>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</si>
  <si>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</si>
  <si>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</si>
  <si>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</si>
  <si>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</si>
  <si>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</si>
  <si>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</si>
  <si>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</si>
  <si>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</si>
  <si>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</si>
  <si>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</si>
  <si>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</si>
  <si>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</si>
  <si>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</si>
  <si>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</si>
  <si>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</si>
  <si>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</si>
  <si>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</si>
  <si>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</si>
  <si>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</si>
  <si>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</si>
  <si>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</si>
  <si>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</si>
  <si>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</si>
  <si>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</si>
  <si>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</si>
  <si>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</si>
  <si>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</si>
  <si>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</si>
  <si>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</si>
  <si>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</si>
  <si>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</si>
  <si>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</si>
  <si>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</si>
  <si>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</si>
  <si>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</si>
  <si>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</si>
  <si>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</si>
  <si>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</si>
  <si>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</si>
  <si>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</si>
  <si>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</si>
  <si>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</si>
  <si>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</si>
  <si>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</si>
  <si>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</si>
  <si>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</si>
  <si>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</si>
  <si>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</si>
  <si>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</si>
  <si>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</si>
  <si>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</si>
  <si>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</si>
  <si>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</si>
  <si>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</si>
  <si>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</si>
  <si>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</si>
  <si>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</si>
  <si>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</si>
  <si>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</si>
  <si>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</si>
  <si>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</si>
  <si>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</si>
  <si>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</si>
  <si>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</si>
  <si>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</si>
  <si>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</si>
  <si>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</si>
  <si>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</si>
  <si>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</si>
  <si>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</si>
  <si>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</si>
  <si>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</si>
  <si>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</si>
  <si>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</si>
  <si>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</si>
  <si>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</si>
  <si>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</si>
  <si>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</si>
  <si>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</si>
  <si>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</si>
  <si>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</si>
  <si>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</si>
  <si>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</si>
  <si>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</si>
  <si>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</si>
  <si>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</si>
  <si>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</si>
  <si>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</si>
  <si>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</si>
  <si>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</si>
  <si>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</si>
  <si>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</si>
  <si>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</si>
  <si>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</si>
  <si>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</si>
  <si>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</si>
  <si>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</si>
  <si>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</si>
  <si>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</si>
  <si>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</si>
  <si>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</si>
  <si>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</si>
  <si>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</si>
  <si>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</si>
  <si>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</si>
  <si>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</si>
  <si>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</si>
  <si>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</si>
  <si>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</si>
  <si>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</si>
  <si>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</si>
  <si>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</si>
  <si>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</si>
  <si>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</si>
  <si>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</si>
  <si>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</si>
  <si>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</si>
  <si>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</si>
  <si>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</si>
  <si>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</si>
  <si>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</si>
  <si>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</si>
  <si>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</si>
  <si>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</si>
  <si>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</si>
  <si>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</si>
  <si>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</si>
  <si>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</si>
  <si>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</si>
  <si>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</si>
  <si>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</si>
  <si>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</si>
  <si>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</si>
  <si>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</si>
  <si>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</si>
  <si>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</si>
  <si>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</si>
  <si>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</si>
  <si>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</si>
  <si>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</si>
  <si>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</si>
  <si>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</si>
  <si>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</si>
  <si>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</si>
  <si>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</si>
  <si>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</si>
  <si>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</si>
  <si>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</si>
  <si>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</si>
  <si>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</si>
  <si>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</si>
  <si>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</si>
  <si>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</si>
  <si>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</si>
  <si>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</si>
  <si>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</si>
  <si>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</si>
  <si>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</si>
  <si>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</si>
  <si>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</si>
  <si>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</si>
  <si>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</si>
  <si>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</si>
  <si>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</si>
  <si>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</si>
  <si>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</si>
  <si>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</si>
  <si>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</si>
  <si>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</si>
  <si>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</si>
  <si>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</si>
  <si>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</si>
  <si>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</si>
  <si>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</si>
  <si>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</si>
  <si>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</si>
  <si>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</si>
  <si>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</si>
  <si>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</si>
  <si>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</si>
  <si>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</si>
  <si>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</si>
  <si>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</si>
  <si>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</si>
  <si>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</si>
  <si>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</si>
  <si>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</si>
  <si>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</si>
  <si>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</si>
  <si>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</si>
  <si>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</si>
  <si>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</si>
  <si>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</si>
  <si>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</si>
  <si>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</si>
  <si>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</si>
  <si>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</si>
  <si>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</si>
  <si>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</si>
  <si>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</si>
  <si>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</si>
  <si>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</si>
  <si>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</si>
  <si>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</si>
  <si>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</si>
  <si>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</si>
  <si>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</si>
  <si>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</si>
  <si>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</si>
  <si>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</si>
  <si>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</si>
  <si>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</si>
  <si>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</si>
  <si>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</si>
  <si>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</si>
  <si>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</si>
  <si>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</si>
  <si>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</si>
  <si>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</si>
  <si>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</si>
  <si>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</si>
  <si>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</si>
  <si>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</si>
  <si>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</si>
  <si>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</si>
  <si>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</si>
  <si>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</si>
  <si>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</si>
  <si>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</si>
  <si>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</si>
  <si>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</si>
  <si>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</si>
  <si>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</si>
  <si>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</si>
  <si>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</si>
  <si>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</si>
  <si>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</si>
  <si>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</si>
  <si>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</si>
  <si>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</si>
  <si>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</si>
  <si>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</si>
  <si>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</si>
  <si>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</si>
  <si>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</si>
  <si>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</si>
  <si>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</si>
  <si>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</si>
  <si>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</si>
  <si>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</si>
  <si>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</si>
  <si>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</si>
  <si>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</si>
  <si>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</si>
  <si>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</si>
  <si>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</si>
  <si>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</si>
  <si>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</si>
  <si>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</si>
  <si>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</si>
  <si>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</si>
  <si>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</si>
  <si>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</si>
  <si>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</si>
  <si>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</si>
  <si>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</si>
  <si>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</si>
  <si>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</si>
  <si>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</si>
  <si>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</si>
  <si>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</si>
  <si>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</si>
  <si>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</si>
  <si>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</si>
  <si>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</si>
  <si>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</si>
  <si>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</si>
  <si>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</si>
  <si>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</si>
  <si>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</si>
  <si>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</si>
  <si>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</si>
  <si>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</si>
  <si>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</si>
  <si>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</si>
  <si>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</si>
  <si>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</si>
  <si>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</si>
  <si>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</si>
  <si>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</si>
  <si>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</si>
  <si>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</si>
  <si>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</si>
  <si>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</si>
  <si>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</si>
  <si>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</si>
  <si>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</si>
  <si>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</si>
  <si>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</si>
  <si>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</si>
  <si>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</si>
  <si>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</si>
  <si>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</si>
  <si>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</si>
  <si>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</si>
  <si>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</si>
  <si>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</si>
  <si>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</si>
  <si>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</si>
  <si>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</si>
  <si>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</si>
  <si>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</si>
  <si>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</si>
  <si>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</si>
  <si>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</si>
  <si>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</si>
  <si>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</si>
  <si>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</si>
  <si>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</si>
  <si>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</si>
  <si>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</si>
  <si>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</si>
  <si>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</si>
  <si>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</si>
  <si>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</si>
  <si>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</si>
  <si>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</si>
  <si>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</si>
  <si>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</si>
  <si>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</si>
  <si>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</si>
  <si>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</si>
  <si>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</si>
  <si>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</si>
  <si>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</si>
  <si>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</si>
  <si>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</si>
  <si>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</si>
  <si>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</si>
  <si>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</si>
  <si>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</si>
  <si>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</si>
  <si>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</si>
  <si>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</si>
  <si>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</si>
  <si>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</si>
  <si>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</si>
  <si>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</si>
  <si>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</si>
  <si>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</si>
  <si>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</si>
  <si>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</si>
  <si>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</si>
  <si>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</si>
  <si>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</si>
  <si>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</si>
  <si>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</si>
  <si>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</si>
  <si>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</si>
  <si>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</si>
  <si>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</si>
  <si>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</si>
  <si>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</si>
  <si>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</si>
  <si>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</si>
  <si>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</si>
  <si>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</si>
  <si>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</si>
  <si>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</si>
  <si>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</si>
  <si>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</si>
  <si>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</si>
  <si>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</si>
  <si>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</si>
  <si>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</si>
  <si>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</si>
  <si>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</si>
  <si>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</si>
  <si>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</si>
  <si>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</si>
  <si>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</si>
  <si>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</si>
  <si>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</si>
  <si>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</si>
  <si>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</si>
  <si>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</si>
  <si>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</si>
  <si>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</si>
  <si>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</si>
  <si>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</si>
  <si>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</si>
  <si>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</si>
  <si>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</si>
  <si>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</si>
  <si>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</si>
  <si>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</si>
  <si>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</si>
  <si>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</si>
  <si>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</si>
  <si>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</si>
  <si>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</si>
  <si>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</si>
  <si>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</si>
  <si>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</si>
  <si>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</si>
  <si>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</si>
  <si>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</si>
  <si>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</si>
  <si>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</si>
  <si>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</si>
  <si>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</si>
  <si>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</si>
  <si>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</si>
  <si>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</si>
  <si>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</si>
  <si>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</si>
  <si>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</si>
  <si>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</si>
  <si>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</si>
  <si>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</si>
  <si>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</si>
  <si>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</si>
  <si>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</si>
  <si>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</si>
  <si>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</si>
  <si>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</si>
  <si>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</si>
  <si>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</si>
  <si>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</si>
  <si>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</si>
  <si>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</si>
  <si>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</si>
  <si>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</si>
  <si>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</si>
  <si>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</si>
  <si>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</si>
  <si>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</si>
  <si>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</si>
  <si>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</si>
  <si>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</si>
  <si>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</si>
  <si>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</si>
  <si>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</si>
  <si>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</si>
  <si>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</si>
  <si>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</si>
  <si>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</si>
  <si>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</si>
  <si>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</si>
  <si>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</si>
  <si>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</si>
  <si>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</si>
  <si>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</si>
  <si>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</si>
  <si>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</si>
  <si>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</si>
  <si>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</si>
  <si>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</si>
  <si>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</si>
  <si>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</si>
  <si>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</si>
  <si>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</si>
  <si>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</si>
  <si>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</si>
  <si>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</si>
  <si>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</si>
  <si>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</si>
  <si>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</si>
  <si>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</si>
  <si>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</si>
  <si>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</si>
  <si>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</si>
  <si>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</si>
  <si>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</si>
  <si>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</si>
  <si>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</si>
  <si>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</si>
  <si>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</si>
  <si>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</si>
  <si>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</si>
  <si>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</si>
  <si>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</si>
  <si>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</si>
  <si>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</si>
  <si>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</si>
  <si>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</si>
  <si>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</si>
  <si>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</si>
  <si>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</si>
  <si>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</si>
  <si>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</si>
  <si>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</si>
  <si>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</si>
  <si>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</si>
  <si>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</si>
  <si>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</si>
  <si>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</si>
  <si>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</si>
  <si>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</si>
  <si>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</si>
  <si>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</si>
  <si>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</si>
  <si>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</si>
  <si>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</si>
  <si>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</si>
  <si>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</si>
  <si>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</si>
  <si>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</si>
  <si>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</si>
  <si>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</si>
  <si>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</si>
  <si>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</si>
  <si>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</si>
  <si>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</si>
  <si>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</si>
  <si>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</si>
  <si>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</si>
  <si>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</si>
  <si>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</si>
  <si>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</si>
  <si>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</si>
  <si>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</si>
  <si>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</si>
  <si>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</si>
  <si>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</si>
  <si>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</si>
  <si>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</si>
  <si>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</si>
  <si>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</si>
  <si>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</si>
  <si>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</si>
  <si>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</si>
  <si>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</si>
  <si>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</si>
  <si>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</si>
  <si>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</si>
  <si>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</si>
  <si>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</si>
  <si>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</si>
  <si>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</si>
  <si>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</si>
  <si>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</si>
  <si>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</si>
  <si>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</si>
  <si>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</si>
  <si>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</si>
  <si>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</si>
  <si>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</si>
  <si>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</si>
  <si>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</si>
  <si>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</si>
  <si>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</si>
  <si>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</si>
  <si>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</si>
  <si>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</si>
  <si>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</si>
  <si>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</si>
  <si>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</si>
  <si>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</si>
  <si>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</si>
  <si>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</si>
  <si>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</si>
  <si>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</si>
  <si>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</si>
  <si>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</si>
  <si>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</si>
  <si>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</si>
  <si>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</si>
  <si>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</si>
  <si>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</si>
  <si>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</si>
  <si>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</si>
  <si>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</si>
  <si>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</si>
  <si>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</si>
  <si>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</si>
  <si>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</si>
  <si>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</si>
  <si>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</si>
  <si>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</si>
  <si>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</si>
  <si>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</si>
  <si>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</si>
  <si>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</si>
  <si>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</si>
  <si>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</si>
  <si>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</si>
  <si>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</si>
  <si>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</si>
  <si>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</si>
  <si>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</si>
  <si>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</si>
  <si>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</si>
  <si>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</si>
  <si>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</si>
  <si>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</si>
  <si>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</si>
  <si>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</si>
  <si>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</si>
  <si>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</si>
  <si>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</si>
  <si>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</si>
  <si>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</si>
  <si>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</si>
  <si>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</si>
  <si>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</si>
  <si>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</si>
  <si>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</si>
  <si>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</si>
  <si>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</si>
  <si>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</si>
  <si>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</si>
  <si>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</si>
  <si>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</si>
  <si>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</si>
  <si>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</si>
  <si>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</si>
  <si>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</si>
  <si>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</si>
  <si>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</si>
  <si>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</si>
  <si>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</si>
  <si>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</si>
  <si>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</si>
  <si>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</si>
  <si>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</si>
  <si>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</si>
  <si>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</si>
  <si>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</si>
  <si>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</si>
  <si>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</si>
  <si>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</si>
  <si>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</si>
  <si>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</si>
  <si>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</si>
  <si>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</si>
  <si>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</si>
  <si>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</si>
  <si>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</si>
  <si>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</si>
  <si>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</si>
  <si>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</si>
  <si>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</si>
  <si>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</si>
  <si>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</si>
  <si>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</si>
  <si>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</si>
  <si>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</si>
  <si>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</si>
  <si>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</si>
  <si>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</si>
  <si>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</si>
  <si>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</si>
  <si>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</si>
  <si>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</si>
  <si>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</si>
  <si>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</si>
  <si>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</si>
  <si>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</si>
  <si>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</si>
  <si>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</si>
  <si>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</si>
  <si>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</si>
  <si>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</si>
  <si>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</si>
  <si>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</si>
  <si>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</si>
  <si>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</si>
  <si>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</si>
  <si>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</si>
  <si>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</si>
  <si>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</si>
  <si>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</si>
  <si>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</si>
  <si>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</si>
  <si>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</si>
  <si>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</si>
  <si>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</si>
  <si>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</si>
  <si>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</si>
  <si>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</si>
  <si>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</si>
  <si>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</si>
  <si>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</si>
  <si>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</si>
  <si>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</si>
  <si>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</si>
  <si>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</si>
  <si>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</si>
  <si>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</si>
  <si>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</si>
  <si>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</si>
  <si>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</si>
  <si>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</si>
  <si>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</si>
  <si>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</si>
  <si>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</si>
  <si>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</si>
  <si>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</si>
  <si>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</si>
  <si>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</si>
  <si>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</si>
  <si>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</si>
  <si>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</si>
  <si>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</si>
  <si>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</si>
  <si>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</si>
  <si>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</si>
  <si>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</si>
  <si>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</si>
  <si>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</si>
  <si>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</si>
  <si>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</si>
  <si>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</si>
  <si>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</si>
  <si>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</si>
  <si>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</si>
  <si>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</si>
  <si>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</si>
  <si>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</si>
  <si>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</si>
  <si>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</si>
  <si>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</si>
  <si>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</si>
  <si>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</si>
  <si>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</si>
  <si>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</si>
  <si>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</si>
  <si>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</si>
  <si>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</si>
  <si>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</si>
  <si>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</si>
  <si>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</si>
  <si>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</si>
  <si>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</si>
  <si>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</si>
  <si>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</si>
  <si>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</si>
  <si>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</si>
  <si>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</si>
  <si>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</si>
  <si>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</si>
  <si>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</si>
  <si>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</si>
  <si>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</si>
  <si>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</si>
  <si>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</si>
  <si>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</si>
  <si>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</si>
  <si>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</si>
  <si>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</si>
  <si>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</si>
  <si>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</si>
  <si>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</si>
  <si>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</si>
  <si>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</si>
  <si>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</si>
  <si>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</si>
  <si>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</si>
  <si>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</si>
  <si>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</si>
  <si>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</si>
  <si>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</si>
  <si>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</si>
  <si>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</si>
  <si>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</si>
  <si>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</si>
  <si>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</si>
  <si>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</si>
  <si>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</si>
  <si>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</si>
  <si>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</si>
  <si>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</si>
  <si>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</si>
  <si>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</si>
  <si>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</si>
  <si>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</si>
  <si>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</si>
  <si>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</si>
  <si>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</si>
  <si>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</si>
  <si>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</si>
  <si>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</si>
  <si>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</si>
  <si>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</si>
  <si>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</si>
  <si>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</si>
  <si>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</si>
  <si>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</si>
  <si>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</si>
  <si>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</si>
  <si>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</si>
  <si>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</si>
  <si>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</si>
  <si>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</si>
  <si>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</si>
  <si>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</si>
  <si>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</si>
  <si>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</si>
  <si>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</si>
  <si>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</si>
  <si>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</si>
  <si>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</si>
  <si>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</si>
  <si>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</si>
  <si>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</si>
  <si>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</si>
  <si>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</si>
  <si>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</si>
  <si>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</si>
  <si>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</si>
  <si>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</si>
  <si>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</si>
  <si>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</si>
  <si>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</si>
  <si>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</si>
  <si>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</si>
  <si>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</si>
  <si>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</si>
  <si>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</si>
  <si>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</si>
  <si>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</si>
  <si>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</si>
  <si>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</si>
  <si>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</si>
  <si>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</si>
  <si>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</si>
  <si>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</si>
  <si>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</si>
  <si>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</si>
  <si>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</si>
  <si>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</si>
  <si>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</si>
  <si>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</si>
  <si>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</si>
  <si>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</si>
  <si>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</si>
  <si>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</si>
  <si>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</si>
  <si>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</si>
  <si>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</si>
  <si>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</si>
  <si>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</si>
  <si>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</si>
  <si>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</si>
  <si>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</si>
  <si>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</si>
  <si>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</si>
  <si>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</si>
  <si>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</si>
  <si>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</si>
  <si>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</si>
  <si>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</si>
  <si>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</si>
  <si>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</si>
  <si>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</si>
  <si>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</si>
  <si>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</si>
  <si>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</si>
  <si>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</si>
  <si>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</si>
  <si>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</si>
  <si>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</si>
  <si>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</si>
  <si>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</si>
  <si>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</si>
  <si>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</si>
  <si>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</si>
  <si>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</si>
  <si>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</si>
  <si>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</si>
  <si>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</si>
  <si>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</si>
  <si>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</si>
  <si>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</si>
  <si>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</si>
  <si>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</si>
  <si>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</si>
  <si>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</si>
  <si>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</si>
  <si>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</si>
  <si>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</si>
  <si>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</si>
  <si>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</si>
  <si>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</si>
  <si>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</si>
  <si>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</si>
  <si>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</si>
  <si>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</si>
  <si>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</si>
  <si>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</si>
  <si>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</si>
  <si>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</si>
  <si>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</si>
  <si>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</si>
  <si>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</si>
  <si>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</si>
  <si>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</si>
  <si>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</si>
  <si>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</si>
  <si>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</si>
  <si>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</si>
  <si>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</si>
  <si>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</si>
  <si>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</si>
  <si>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</si>
  <si>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</si>
  <si>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</si>
  <si>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</si>
  <si>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</si>
  <si>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</si>
  <si>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</si>
  <si>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</si>
  <si>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</si>
  <si>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</si>
  <si>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</si>
  <si>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</si>
  <si>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</si>
  <si>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</si>
  <si>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</si>
  <si>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</si>
  <si>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</si>
  <si>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</si>
  <si>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</si>
  <si>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</si>
  <si>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</si>
  <si>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</si>
  <si>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</si>
  <si>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</si>
  <si>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</si>
  <si>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</si>
  <si>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</si>
  <si>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</si>
  <si>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</si>
  <si>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</si>
  <si>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</si>
  <si>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</si>
  <si>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</si>
  <si>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</si>
  <si>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</si>
  <si>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</si>
  <si>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</si>
  <si>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</si>
  <si>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</si>
  <si>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</si>
  <si>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</si>
  <si>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</si>
  <si>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</si>
  <si>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</si>
  <si>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</si>
  <si>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</si>
  <si>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</si>
  <si>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</si>
  <si>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</si>
  <si>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</si>
  <si>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</si>
  <si>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</si>
  <si>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</si>
  <si>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</si>
  <si>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</si>
  <si>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</si>
  <si>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</si>
  <si>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</si>
  <si>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</si>
  <si>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</si>
  <si>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</si>
  <si>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</si>
  <si>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</si>
  <si>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</si>
  <si>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</si>
  <si>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</si>
  <si>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</si>
  <si>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</si>
  <si>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</si>
  <si>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</si>
  <si>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</si>
  <si>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</si>
  <si>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</si>
  <si>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</si>
  <si>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</si>
  <si>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</si>
  <si>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</si>
  <si>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</si>
  <si>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</si>
  <si>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</si>
  <si>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</si>
  <si>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</si>
  <si>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</si>
  <si>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</si>
  <si>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</si>
  <si>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</si>
  <si>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</si>
  <si>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</si>
  <si>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</si>
  <si>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</si>
  <si>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</si>
  <si>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</si>
  <si>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</si>
  <si>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</si>
  <si>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</si>
  <si>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</si>
  <si>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</si>
  <si>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</si>
  <si>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</si>
  <si>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</si>
  <si>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</si>
  <si>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</si>
  <si>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</si>
  <si>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</si>
  <si>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</si>
  <si>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</si>
  <si>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</si>
  <si>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</si>
  <si>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</si>
  <si>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</si>
  <si>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</si>
  <si>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</si>
  <si>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</si>
  <si>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</si>
  <si>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</si>
  <si>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</si>
  <si>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</si>
  <si>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</si>
  <si>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</si>
  <si>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</si>
  <si>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</si>
  <si>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</si>
  <si>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</si>
  <si>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</si>
  <si>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</si>
  <si>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</si>
  <si>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</si>
  <si>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</si>
  <si>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</si>
  <si>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</si>
  <si>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</si>
  <si>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</si>
  <si>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</si>
  <si>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</si>
  <si>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</si>
  <si>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</si>
  <si>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</si>
  <si>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</si>
  <si>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</si>
  <si>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</si>
  <si>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</si>
  <si>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</si>
  <si>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</si>
  <si>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</si>
  <si>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</si>
  <si>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</si>
  <si>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</si>
  <si>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</si>
  <si>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</si>
  <si>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</si>
  <si>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</si>
  <si>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</si>
  <si>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</si>
  <si>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</si>
  <si>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</si>
  <si>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</si>
  <si>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</si>
  <si>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</si>
  <si>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</si>
  <si>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</si>
  <si>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</si>
  <si>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</si>
  <si>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</si>
  <si>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</si>
  <si>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</si>
  <si>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</si>
  <si>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</si>
  <si>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</si>
  <si>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</si>
  <si>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</si>
  <si>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</si>
  <si>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</si>
  <si>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</si>
  <si>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</si>
  <si>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</si>
  <si>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</si>
  <si>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</si>
  <si>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</si>
  <si>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</si>
  <si>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</si>
  <si>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</si>
  <si>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</si>
  <si>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</si>
  <si>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</si>
  <si>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</si>
  <si>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</si>
  <si>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</si>
  <si>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</si>
  <si>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</si>
  <si>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</si>
  <si>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</si>
  <si>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</si>
  <si>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</si>
  <si>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</si>
  <si>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</si>
  <si>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</si>
  <si>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</si>
  <si>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</si>
  <si>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</si>
  <si>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</si>
  <si>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</si>
  <si>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</si>
  <si>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</si>
  <si>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</si>
  <si>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</si>
  <si>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</si>
  <si>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</si>
  <si>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</si>
  <si>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</si>
  <si>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</si>
  <si>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</si>
  <si>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</si>
  <si>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</si>
  <si>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</si>
  <si>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</si>
  <si>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</si>
  <si>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</si>
  <si>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</si>
  <si>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</si>
  <si>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</si>
  <si>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</si>
  <si>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</si>
  <si>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</si>
  <si>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</si>
  <si>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</si>
  <si>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</si>
  <si>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</si>
  <si>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</si>
  <si>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</si>
  <si>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</si>
  <si>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</si>
  <si>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</si>
  <si>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</si>
  <si>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</si>
  <si>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</si>
  <si>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</si>
  <si>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</si>
  <si>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</si>
  <si>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</si>
  <si>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</si>
  <si>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</si>
  <si>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</si>
  <si>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</si>
  <si>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</si>
  <si>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</si>
  <si>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</si>
  <si>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</si>
  <si>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</si>
  <si>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</si>
  <si>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</si>
  <si>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</si>
  <si>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</si>
  <si>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</si>
  <si>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</si>
  <si>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</si>
  <si>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</si>
  <si>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</si>
  <si>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</si>
  <si>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</si>
  <si>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</si>
  <si>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</si>
  <si>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</si>
  <si>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</si>
  <si>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</si>
  <si>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</si>
  <si>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</si>
  <si>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</si>
  <si>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</si>
  <si>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</si>
  <si>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</si>
  <si>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</si>
  <si>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</si>
  <si>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</si>
  <si>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</si>
  <si>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</si>
  <si>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</si>
  <si>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</si>
  <si>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</si>
  <si>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</si>
  <si>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</si>
  <si>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</si>
  <si>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</si>
  <si>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</si>
  <si>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</si>
  <si>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</si>
  <si>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</si>
  <si>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</si>
  <si>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</si>
  <si>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</si>
  <si>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</si>
  <si>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</si>
  <si>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</si>
  <si>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</si>
  <si>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</si>
  <si>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</si>
  <si>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</si>
  <si>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</si>
  <si>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</si>
  <si>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</si>
  <si>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</si>
  <si>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</si>
  <si>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</si>
  <si>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</si>
  <si>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</si>
  <si>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</si>
  <si>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</si>
  <si>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</si>
  <si>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</si>
  <si>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</si>
  <si>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</si>
  <si>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</si>
  <si>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</si>
  <si>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</si>
  <si>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</si>
  <si>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</si>
  <si>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</si>
  <si>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</si>
  <si>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</si>
  <si>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</si>
  <si>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</si>
  <si>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</si>
  <si>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</si>
  <si>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</si>
  <si>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</si>
  <si>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</si>
  <si>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</si>
  <si>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</si>
  <si>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</si>
  <si>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</si>
  <si>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</si>
  <si>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</si>
  <si>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</si>
  <si>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</si>
  <si>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</si>
  <si>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</si>
  <si>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</si>
  <si>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</si>
  <si>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</si>
  <si>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</si>
  <si>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</si>
  <si>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</si>
  <si>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</si>
  <si>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</si>
  <si>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</si>
  <si>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</si>
  <si>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</si>
  <si>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</si>
  <si>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</si>
  <si>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</si>
  <si>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</si>
  <si>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</si>
  <si>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</si>
  <si>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</si>
  <si>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</si>
  <si>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</si>
  <si>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</si>
  <si>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</si>
  <si>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</si>
  <si>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</si>
  <si>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</si>
  <si>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</si>
  <si>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</si>
  <si>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</si>
  <si>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</si>
  <si>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</si>
  <si>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</si>
  <si>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</si>
  <si>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</si>
  <si>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</si>
  <si>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</si>
  <si>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</si>
  <si>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</si>
  <si>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</si>
  <si>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</si>
  <si>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</si>
  <si>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</si>
  <si>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</si>
  <si>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</si>
  <si>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</si>
  <si>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</si>
  <si>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</si>
  <si>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</si>
  <si>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</si>
  <si>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</si>
  <si>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</si>
  <si>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</si>
  <si>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</si>
  <si>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</si>
  <si>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</si>
  <si>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</si>
  <si>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</si>
  <si>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</si>
  <si>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</si>
  <si>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</si>
  <si>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</si>
  <si>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</si>
  <si>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</si>
  <si>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</si>
  <si>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</si>
  <si>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</si>
  <si>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</si>
  <si>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</si>
  <si>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</si>
  <si>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</si>
  <si>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</si>
  <si>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</si>
  <si>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</si>
  <si>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</si>
  <si>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</si>
  <si>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</si>
  <si>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</si>
  <si>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</si>
  <si>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</si>
  <si>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</si>
  <si>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</si>
  <si>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</si>
  <si>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</si>
  <si>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</si>
  <si>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</si>
  <si>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</si>
  <si>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</si>
  <si>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</si>
  <si>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</si>
  <si>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</si>
  <si>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</si>
  <si>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</si>
  <si>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</si>
  <si>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</si>
  <si>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</si>
  <si>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</si>
  <si>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</si>
  <si>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</si>
  <si>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</si>
  <si>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</si>
  <si>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</si>
  <si>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</si>
  <si>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</si>
  <si>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</si>
  <si>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</si>
  <si>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</si>
  <si>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</si>
  <si>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</si>
  <si>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</si>
  <si>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</si>
  <si>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</si>
  <si>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</si>
  <si>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</si>
  <si>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</si>
  <si>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</si>
  <si>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</si>
  <si>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</si>
  <si>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</si>
  <si>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</si>
  <si>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</si>
  <si>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</si>
  <si>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</si>
  <si>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</si>
  <si>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</si>
  <si>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</si>
  <si>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</si>
  <si>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</si>
  <si>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</si>
  <si>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</si>
  <si>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</si>
  <si>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</si>
  <si>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</si>
  <si>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</si>
  <si>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</si>
  <si>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</si>
  <si>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</si>
  <si>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</si>
  <si>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</si>
  <si>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</si>
  <si>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</si>
  <si>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</si>
  <si>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</si>
  <si>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</si>
  <si>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</si>
  <si>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</si>
  <si>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</si>
  <si>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</si>
  <si>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</si>
  <si>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</si>
  <si>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</si>
  <si>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</si>
  <si>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</si>
  <si>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</si>
  <si>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</si>
  <si>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</si>
  <si>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</si>
  <si>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</si>
  <si>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</si>
  <si>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</si>
  <si>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</si>
  <si>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</si>
  <si>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</si>
  <si>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</si>
  <si>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</si>
  <si>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</si>
  <si>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</si>
  <si>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</si>
  <si>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</si>
  <si>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</si>
  <si>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</si>
  <si>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</si>
  <si>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</si>
  <si>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</si>
  <si>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</si>
  <si>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</si>
  <si>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</si>
  <si>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</si>
  <si>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</si>
  <si>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</si>
  <si>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</si>
  <si>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</si>
  <si>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</si>
  <si>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</si>
  <si>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</si>
  <si>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</si>
  <si>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</si>
  <si>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</si>
  <si>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</si>
  <si>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</si>
  <si>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</si>
  <si>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</si>
  <si>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</si>
  <si>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</si>
  <si>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</si>
  <si>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</si>
  <si>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</si>
  <si>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</si>
  <si>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</si>
  <si>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</si>
  <si>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</si>
  <si>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</si>
  <si>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</si>
  <si>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</si>
  <si>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</si>
  <si>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</si>
  <si>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</si>
  <si>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</si>
  <si>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</si>
  <si>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</si>
  <si>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</si>
  <si>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</si>
  <si>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</si>
  <si>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</si>
  <si>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</si>
  <si>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</si>
  <si>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</si>
  <si>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</si>
  <si>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</si>
  <si>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</si>
  <si>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</si>
  <si>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</si>
  <si>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</si>
  <si>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</si>
  <si>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</si>
  <si>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</si>
  <si>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</si>
  <si>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</si>
  <si>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</si>
  <si>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</si>
  <si>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</si>
  <si>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</si>
  <si>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</si>
  <si>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</si>
  <si>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</si>
  <si>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</si>
  <si>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</si>
  <si>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</si>
  <si>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</si>
  <si>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</si>
  <si>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</si>
  <si>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</si>
  <si>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</si>
  <si>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</si>
  <si>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</si>
  <si>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</si>
  <si>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</si>
  <si>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</si>
  <si>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</si>
  <si>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</si>
  <si>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</si>
  <si>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</si>
  <si>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</si>
  <si>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</si>
  <si>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</si>
  <si>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</si>
  <si>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</si>
  <si>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</si>
  <si>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</si>
  <si>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</si>
  <si>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</si>
  <si>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</si>
  <si>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</si>
  <si>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</si>
  <si>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</si>
  <si>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</si>
  <si>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</si>
  <si>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</si>
  <si>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</si>
  <si>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</si>
  <si>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</si>
  <si>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</si>
  <si>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</si>
  <si>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</si>
  <si>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</si>
  <si>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</si>
  <si>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</si>
  <si>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</si>
  <si>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</si>
  <si>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</si>
  <si>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</si>
  <si>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</si>
  <si>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</si>
  <si>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</si>
  <si>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</si>
  <si>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</si>
  <si>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</si>
  <si>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</si>
  <si>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</si>
  <si>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</si>
  <si>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</si>
  <si>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</si>
  <si>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</si>
  <si>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</si>
  <si>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</si>
  <si>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</si>
  <si>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</si>
  <si>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</si>
  <si>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</si>
  <si>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</si>
  <si>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</si>
  <si>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</si>
  <si>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</si>
  <si>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</si>
  <si>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</si>
  <si>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</si>
  <si>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</si>
  <si>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</si>
  <si>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</si>
  <si>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</si>
  <si>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</si>
  <si>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</si>
  <si>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</si>
  <si>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</si>
  <si>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</si>
  <si>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</si>
  <si>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</si>
  <si>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</si>
  <si>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</si>
  <si>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</si>
  <si>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</si>
  <si>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</si>
  <si>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</si>
  <si>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</si>
  <si>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</si>
  <si>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</si>
  <si>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</si>
  <si>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</si>
  <si>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</si>
  <si>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</si>
  <si>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</si>
  <si>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</si>
  <si>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</si>
  <si>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</si>
  <si>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</si>
  <si>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</si>
  <si>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</si>
  <si>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</si>
  <si>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</si>
  <si>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</si>
  <si>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</si>
  <si>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</si>
  <si>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</si>
  <si>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</si>
  <si>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</si>
  <si>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</si>
  <si>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</si>
  <si>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</si>
  <si>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</si>
  <si>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</si>
  <si>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</si>
  <si>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</si>
  <si>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</si>
  <si>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</si>
  <si>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</si>
  <si>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</si>
  <si>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</si>
  <si>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</si>
  <si>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</si>
  <si>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</si>
  <si>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</si>
  <si>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</si>
  <si>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</si>
  <si>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</si>
  <si>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</si>
  <si>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</si>
  <si>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</si>
  <si>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</si>
  <si>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</si>
  <si>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</si>
  <si>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</si>
  <si>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</si>
  <si>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</si>
  <si>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</si>
  <si>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</si>
  <si>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</si>
  <si>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</si>
  <si>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</si>
  <si>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</si>
  <si>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</si>
  <si>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</si>
  <si>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</si>
  <si>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</si>
  <si>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</si>
  <si>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</si>
  <si>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</si>
  <si>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</si>
  <si>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</si>
  <si>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</si>
  <si>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</si>
  <si>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</si>
  <si>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</si>
  <si>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</si>
  <si>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</si>
  <si>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</si>
  <si>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</si>
  <si>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</si>
  <si>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</si>
  <si>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</si>
  <si>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</si>
  <si>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</si>
  <si>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</si>
  <si>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</si>
  <si>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</si>
  <si>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</si>
  <si>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</si>
  <si>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</si>
  <si>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</si>
  <si>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</si>
  <si>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</si>
  <si>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</si>
  <si>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</si>
  <si>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</si>
  <si>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</si>
  <si>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</si>
  <si>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</si>
  <si>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</si>
  <si>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</si>
  <si>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</si>
  <si>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</si>
  <si>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</si>
  <si>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</si>
  <si>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</si>
  <si>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</si>
  <si>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</si>
  <si>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</si>
  <si>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</si>
  <si>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</si>
  <si>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</si>
  <si>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</si>
  <si>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</si>
  <si>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</si>
  <si>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</si>
  <si>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</si>
  <si>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</si>
  <si>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</si>
  <si>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</si>
  <si>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</si>
  <si>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</si>
  <si>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</si>
  <si>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</si>
  <si>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</si>
  <si>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</si>
  <si>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</si>
  <si>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</si>
  <si>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</si>
  <si>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</si>
  <si>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</si>
  <si>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</si>
  <si>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</si>
  <si>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</si>
  <si>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</si>
  <si>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</si>
  <si>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</si>
  <si>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</si>
  <si>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</si>
  <si>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</si>
  <si>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</si>
  <si>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</si>
  <si>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</si>
  <si>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</si>
  <si>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</si>
  <si>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</si>
  <si>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</si>
  <si>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</si>
  <si>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</si>
  <si>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</si>
  <si>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</si>
  <si>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</si>
  <si>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</si>
  <si>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</si>
  <si>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</si>
  <si>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</si>
  <si>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</si>
  <si>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</si>
  <si>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</si>
  <si>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</si>
  <si>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</si>
  <si>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</si>
  <si>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</si>
  <si>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</si>
  <si>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</si>
  <si>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</si>
  <si>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</si>
  <si>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</si>
  <si>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</si>
  <si>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</si>
  <si>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</si>
  <si>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</si>
  <si>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</si>
  <si>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</si>
  <si>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</si>
  <si>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</si>
  <si>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</si>
  <si>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</si>
  <si>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</si>
  <si>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</si>
  <si>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</si>
  <si>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</si>
  <si>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</si>
  <si>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</si>
  <si>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</si>
  <si>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</si>
  <si>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</si>
  <si>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</si>
  <si>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</si>
  <si>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</si>
  <si>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</si>
  <si>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</si>
  <si>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</si>
  <si>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</si>
  <si>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</si>
  <si>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</si>
  <si>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</si>
  <si>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</si>
  <si>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</si>
  <si>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</si>
  <si>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</si>
  <si>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</si>
  <si>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</si>
  <si>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</si>
  <si>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</si>
  <si>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</si>
  <si>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</si>
  <si>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</si>
  <si>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</si>
  <si>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</si>
  <si>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</si>
  <si>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</si>
  <si>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</si>
  <si>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</si>
  <si>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</si>
  <si>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</si>
  <si>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</si>
  <si>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</si>
  <si>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</si>
  <si>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</si>
  <si>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</si>
  <si>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</si>
  <si>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</si>
  <si>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</si>
  <si>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</si>
  <si>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</si>
  <si>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</si>
  <si>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</si>
  <si>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</si>
  <si>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</si>
  <si>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</si>
  <si>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</si>
  <si>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</si>
  <si>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</si>
  <si>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</si>
  <si>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</si>
  <si>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</si>
  <si>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</si>
  <si>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</si>
  <si>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</si>
  <si>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</si>
  <si>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</si>
  <si>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</si>
  <si>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</si>
  <si>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</si>
  <si>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</si>
  <si>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</si>
  <si>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</si>
  <si>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</si>
  <si>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</si>
  <si>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</si>
  <si>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</si>
  <si>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</si>
  <si>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</si>
  <si>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</si>
  <si>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</si>
  <si>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</si>
  <si>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</si>
  <si>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</si>
  <si>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</si>
  <si>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</si>
  <si>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</si>
  <si>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</si>
  <si>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</si>
  <si>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</si>
  <si>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</si>
  <si>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</si>
  <si>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</si>
  <si>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</si>
  <si>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</si>
  <si>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</si>
  <si>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</si>
  <si>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</si>
  <si>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</si>
  <si>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</si>
  <si>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</si>
  <si>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</si>
  <si>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</si>
  <si>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</si>
  <si>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</si>
  <si>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</si>
  <si>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</si>
  <si>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</si>
  <si>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</si>
  <si>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</si>
  <si>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</si>
  <si>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</si>
  <si>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</si>
  <si>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</si>
  <si>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</si>
  <si>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</si>
  <si>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</si>
  <si>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</si>
  <si>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</si>
  <si>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</si>
  <si>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</si>
  <si>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</si>
  <si>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</si>
  <si>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</si>
  <si>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</si>
  <si>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</si>
  <si>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</si>
  <si>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</si>
  <si>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</si>
  <si>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</si>
  <si>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</si>
  <si>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</si>
  <si>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</si>
  <si>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</si>
  <si>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</si>
  <si>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</si>
  <si>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</si>
  <si>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</si>
  <si>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</si>
  <si>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</si>
  <si>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</si>
  <si>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</si>
  <si>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</si>
  <si>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</si>
  <si>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</si>
  <si>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</si>
  <si>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</si>
  <si>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</si>
  <si>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</si>
  <si>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</si>
  <si>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</si>
  <si>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</si>
  <si>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</si>
  <si>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</si>
  <si>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</si>
  <si>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</si>
  <si>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</si>
  <si>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</si>
  <si>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</si>
  <si>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</si>
  <si>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</si>
  <si>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</si>
  <si>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</si>
  <si>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</si>
  <si>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</si>
  <si>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</si>
  <si>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</si>
  <si>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</si>
  <si>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</si>
  <si>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</si>
  <si>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</si>
  <si>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</si>
  <si>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</si>
  <si>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</si>
  <si>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</si>
  <si>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</si>
  <si>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</si>
  <si>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</si>
  <si>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</si>
  <si>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</si>
  <si>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</si>
  <si>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</si>
  <si>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</si>
  <si>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</si>
  <si>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</si>
  <si>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</si>
  <si>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</si>
  <si>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</si>
  <si>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</si>
  <si>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</si>
  <si>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</si>
  <si>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</si>
  <si>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</si>
  <si>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</si>
  <si>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</si>
  <si>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</si>
  <si>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</si>
  <si>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</si>
  <si>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</si>
  <si>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</si>
  <si>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</si>
  <si>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</si>
  <si>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</si>
  <si>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</si>
  <si>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</si>
  <si>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</si>
  <si>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</si>
  <si>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</si>
  <si>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</si>
  <si>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</si>
  <si>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</si>
  <si>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</si>
  <si>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</si>
  <si>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</si>
  <si>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</si>
  <si>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</si>
  <si>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</si>
  <si>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</si>
  <si>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</si>
  <si>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</si>
  <si>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</si>
  <si>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</si>
  <si>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</si>
  <si>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</si>
  <si>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</si>
  <si>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</si>
  <si>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</si>
  <si>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</si>
  <si>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</si>
  <si>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</si>
  <si>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</si>
  <si>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</si>
  <si>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</si>
  <si>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</si>
  <si>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</si>
  <si>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</si>
  <si>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</si>
  <si>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</si>
  <si>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</si>
  <si>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</si>
  <si>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</si>
  <si>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</si>
  <si>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</si>
  <si>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</si>
  <si>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</si>
  <si>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</si>
  <si>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</si>
  <si>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</si>
  <si>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</si>
  <si>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</si>
  <si>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</si>
  <si>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</si>
  <si>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</si>
  <si>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</si>
  <si>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</si>
  <si>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</si>
  <si>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</si>
  <si>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</si>
  <si>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</si>
  <si>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</si>
  <si>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</si>
  <si>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</si>
  <si>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</si>
  <si>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</si>
  <si>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</si>
  <si>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</si>
  <si>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</si>
  <si>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</si>
  <si>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</si>
  <si>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</si>
  <si>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</si>
  <si>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</si>
  <si>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</si>
  <si>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</si>
  <si>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</si>
  <si>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</si>
  <si>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</si>
  <si>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</si>
  <si>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</si>
  <si>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</si>
  <si>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</si>
  <si>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</si>
  <si>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</si>
  <si>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</si>
  <si>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</si>
  <si>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</si>
  <si>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</si>
  <si>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</si>
  <si>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</si>
  <si>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</si>
  <si>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</si>
  <si>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</si>
  <si>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</si>
  <si>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</si>
  <si>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</si>
  <si>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</si>
  <si>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</si>
  <si>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</si>
  <si>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</si>
  <si>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</si>
  <si>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</si>
  <si>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</si>
  <si>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</si>
  <si>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</si>
  <si>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</si>
  <si>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</si>
  <si>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</si>
  <si>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</si>
  <si>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</si>
  <si>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</si>
  <si>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</si>
  <si>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</si>
  <si>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</si>
  <si>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</si>
  <si>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</si>
  <si>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</si>
  <si>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</si>
  <si>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</si>
  <si>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</si>
  <si>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</si>
  <si>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</si>
  <si>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</si>
  <si>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</si>
  <si>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</si>
  <si>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</si>
  <si>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</si>
  <si>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</si>
  <si>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</si>
  <si>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</si>
  <si>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</si>
  <si>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</si>
  <si>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</si>
  <si>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</si>
  <si>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</si>
  <si>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</si>
  <si>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</si>
  <si>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</si>
  <si>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</si>
  <si>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</si>
  <si>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</si>
  <si>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</si>
  <si>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</si>
  <si>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</si>
  <si>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</si>
  <si>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</si>
  <si>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</si>
  <si>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</si>
  <si>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</si>
  <si>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</si>
  <si>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</si>
  <si>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</si>
  <si>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</si>
  <si>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</si>
  <si>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</si>
  <si>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</si>
  <si>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</si>
  <si>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</si>
  <si>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</si>
  <si>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</si>
  <si>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</si>
  <si>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</si>
  <si>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</si>
  <si>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</si>
  <si>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</si>
  <si>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</si>
  <si>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</si>
  <si>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</si>
  <si>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</si>
  <si>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</si>
  <si>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</si>
  <si>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</si>
  <si>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</si>
  <si>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</si>
  <si>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</si>
  <si>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</si>
  <si>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</si>
  <si>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</si>
  <si>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</si>
  <si>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</si>
  <si>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</si>
  <si>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</si>
  <si>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</si>
  <si>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</si>
  <si>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</si>
  <si>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</si>
  <si>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</si>
  <si>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</si>
  <si>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</si>
  <si>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</si>
  <si>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</si>
  <si>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</si>
  <si>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</si>
  <si>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</si>
  <si>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</si>
  <si>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</si>
  <si>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</si>
  <si>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</si>
  <si>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</si>
  <si>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</si>
  <si>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</si>
  <si>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</si>
  <si>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</si>
  <si>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</si>
  <si>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</si>
  <si>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</si>
  <si>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</si>
  <si>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</si>
  <si>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</si>
  <si>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</si>
  <si>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</si>
  <si>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</si>
  <si>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</si>
  <si>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</si>
  <si>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</si>
  <si>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</si>
  <si>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</si>
  <si>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</si>
  <si>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</si>
  <si>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</si>
  <si>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</si>
  <si>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</si>
  <si>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</si>
  <si>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</si>
  <si>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</si>
  <si>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</si>
  <si>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</si>
  <si>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</si>
  <si>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</si>
  <si>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</si>
  <si>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</si>
  <si>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</si>
  <si>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</si>
  <si>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</si>
  <si>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</si>
  <si>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</si>
  <si>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</si>
  <si>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</si>
  <si>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</si>
  <si>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</si>
  <si>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</si>
  <si>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</si>
  <si>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</si>
  <si>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</si>
  <si>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</si>
  <si>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</si>
  <si>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</si>
  <si>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</si>
  <si>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</si>
  <si>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</si>
  <si>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</si>
  <si>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</si>
  <si>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</si>
  <si>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</si>
  <si>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</si>
  <si>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</si>
  <si>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</si>
  <si>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</si>
  <si>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</si>
  <si>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</si>
  <si>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</si>
  <si>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</si>
  <si>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</si>
  <si>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</si>
  <si>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</si>
  <si>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</si>
  <si>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</si>
  <si>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</si>
  <si>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</si>
  <si>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</si>
  <si>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</si>
  <si>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</si>
  <si>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</si>
  <si>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</si>
  <si>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</si>
  <si>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</si>
  <si>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</si>
  <si>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</si>
  <si>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</si>
  <si>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</si>
  <si>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</si>
  <si>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</si>
  <si>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</si>
  <si>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</si>
  <si>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</si>
  <si>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</si>
  <si>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</si>
  <si>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</si>
  <si>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</si>
  <si>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</si>
  <si>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</si>
  <si>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</si>
  <si>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</si>
  <si>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</si>
  <si>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</si>
  <si>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</si>
  <si>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</si>
  <si>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</si>
  <si>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</si>
  <si>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</si>
  <si>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</si>
  <si>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</si>
  <si>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</si>
  <si>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</si>
  <si>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</si>
  <si>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</si>
  <si>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</si>
  <si>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</si>
  <si>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</si>
  <si>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</si>
  <si>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</si>
  <si>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</si>
  <si>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</si>
  <si>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</si>
  <si>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</si>
  <si>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</si>
  <si>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</si>
  <si>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</si>
  <si>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</si>
  <si>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</si>
  <si>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</si>
  <si>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</si>
  <si>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</si>
  <si>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</si>
  <si>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</si>
  <si>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</si>
  <si>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</si>
  <si>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</si>
  <si>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</si>
  <si>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</si>
  <si>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</si>
  <si>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</si>
  <si>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</si>
  <si>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</si>
  <si>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</si>
  <si>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</si>
  <si>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</si>
  <si>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</si>
  <si>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</si>
  <si>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</si>
  <si>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</si>
  <si>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</si>
  <si>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</si>
  <si>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</si>
  <si>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</si>
  <si>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</si>
  <si>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</si>
  <si>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</si>
  <si>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</si>
  <si>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</si>
  <si>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</si>
  <si>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</si>
  <si>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</si>
  <si>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</si>
  <si>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</si>
  <si>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</si>
  <si>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</si>
  <si>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</si>
  <si>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</si>
  <si>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</si>
  <si>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</si>
  <si>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</si>
  <si>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</si>
  <si>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</si>
  <si>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</si>
  <si>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</si>
  <si>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</si>
  <si>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</si>
  <si>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</si>
  <si>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</si>
  <si>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</si>
  <si>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</si>
  <si>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</si>
  <si>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</si>
  <si>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</si>
  <si>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</si>
  <si>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</si>
  <si>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</si>
  <si>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</si>
  <si>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</si>
  <si>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</si>
  <si>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</si>
  <si>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</si>
  <si>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</si>
  <si>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</si>
  <si>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</si>
  <si>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</si>
  <si>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</si>
  <si>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</si>
  <si>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</si>
  <si>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</si>
  <si>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</si>
  <si>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</si>
  <si>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</si>
  <si>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</si>
  <si>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</si>
  <si>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</si>
  <si>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</si>
  <si>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</si>
  <si>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</si>
  <si>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</si>
  <si>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</si>
  <si>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</si>
  <si>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</si>
  <si>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</si>
  <si>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</si>
  <si>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</si>
  <si>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</si>
  <si>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</si>
  <si>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</si>
  <si>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</si>
  <si>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</si>
  <si>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</si>
  <si>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</si>
  <si>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</si>
  <si>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</si>
  <si>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</si>
  <si>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</si>
  <si>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</si>
  <si>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</si>
  <si>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</si>
  <si>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</si>
  <si>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</si>
  <si>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</si>
  <si>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</si>
  <si>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</si>
  <si>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</si>
  <si>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</si>
  <si>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</si>
  <si>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</si>
  <si>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</si>
  <si>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</si>
  <si>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</si>
  <si>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</si>
  <si>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</si>
  <si>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</si>
  <si>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</si>
  <si>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</si>
  <si>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</si>
  <si>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</si>
  <si>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</si>
  <si>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</si>
  <si>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</si>
  <si>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</si>
  <si>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</si>
  <si>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</si>
  <si>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</si>
  <si>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</si>
  <si>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</si>
  <si>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</si>
  <si>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</si>
  <si>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</si>
  <si>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</si>
  <si>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</si>
  <si>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</si>
  <si>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</si>
  <si>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</si>
  <si>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</si>
  <si>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</si>
  <si>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</si>
  <si>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</si>
  <si>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</si>
  <si>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</si>
  <si>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</si>
  <si>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</si>
  <si>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</si>
  <si>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</si>
  <si>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</si>
  <si>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</si>
  <si>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</si>
  <si>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</si>
  <si>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</si>
  <si>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</si>
  <si>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</si>
  <si>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</si>
  <si>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</si>
  <si>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</si>
  <si>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</si>
  <si>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</si>
  <si>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</si>
  <si>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</si>
  <si>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</si>
  <si>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</si>
  <si>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</si>
  <si>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</si>
  <si>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</si>
  <si>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</si>
  <si>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</si>
  <si>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</si>
  <si>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</si>
  <si>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</si>
  <si>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</si>
  <si>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</si>
  <si>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</si>
  <si>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</si>
  <si>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</si>
  <si>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</si>
  <si>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</si>
  <si>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</si>
  <si>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</si>
  <si>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</si>
  <si>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</si>
  <si>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</si>
  <si>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</si>
  <si>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</si>
  <si>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</si>
  <si>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</si>
  <si>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</si>
  <si>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</si>
  <si>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</si>
  <si>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</si>
  <si>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</si>
  <si>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</si>
  <si>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</si>
  <si>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</si>
  <si>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</si>
  <si>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</si>
  <si>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</si>
  <si>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</si>
  <si>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</si>
  <si>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</si>
  <si>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</si>
  <si>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</si>
  <si>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</si>
  <si>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</si>
  <si>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</si>
  <si>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</si>
  <si>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</si>
  <si>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</si>
  <si>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</si>
  <si>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</si>
  <si>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</si>
  <si>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</si>
  <si>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</si>
  <si>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</si>
  <si>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</si>
  <si>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</si>
  <si>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</si>
  <si>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</si>
  <si>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</si>
  <si>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</si>
  <si>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</si>
  <si>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</si>
  <si>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</si>
  <si>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</si>
  <si>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</si>
  <si>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</si>
  <si>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</si>
  <si>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</si>
  <si>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</si>
  <si>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</si>
  <si>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</si>
  <si>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</si>
  <si>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</si>
  <si>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</si>
  <si>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</si>
  <si>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</si>
  <si>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</si>
  <si>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</si>
  <si>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</si>
  <si>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</si>
  <si>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</si>
  <si>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</si>
  <si>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</si>
  <si>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</si>
  <si>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</si>
  <si>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</si>
  <si>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</si>
  <si>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</si>
  <si>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</si>
  <si>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</si>
  <si>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</si>
  <si>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</si>
  <si>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</si>
  <si>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</si>
  <si>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</si>
  <si>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</si>
  <si>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</si>
  <si>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</si>
  <si>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</si>
  <si>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</si>
  <si>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</si>
  <si>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</si>
  <si>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</si>
  <si>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</si>
  <si>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</si>
  <si>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</si>
  <si>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</si>
  <si>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</si>
  <si>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</si>
  <si>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</si>
  <si>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</si>
  <si>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</si>
  <si>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</si>
  <si>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</si>
  <si>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</si>
  <si>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</si>
  <si>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</si>
  <si>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</si>
  <si>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</si>
  <si>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</si>
  <si>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</si>
  <si>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</si>
  <si>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</si>
  <si>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</si>
  <si>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</si>
  <si>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</si>
  <si>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</si>
  <si>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</si>
  <si>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</si>
  <si>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</si>
  <si>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</si>
  <si>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</si>
  <si>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</si>
  <si>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</si>
  <si>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</si>
  <si>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</si>
  <si>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</si>
  <si>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</si>
  <si>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</si>
  <si>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</si>
  <si>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</si>
  <si>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</si>
  <si>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</si>
  <si>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</si>
  <si>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</si>
  <si>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</si>
  <si>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</si>
  <si>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</si>
  <si>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</si>
  <si>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</si>
  <si>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</si>
  <si>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</si>
  <si>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</si>
  <si>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</si>
  <si>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</si>
  <si>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</si>
  <si>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</si>
  <si>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</si>
  <si>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</si>
  <si>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</si>
  <si>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</si>
  <si>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</si>
  <si>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</si>
  <si>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</si>
  <si>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</si>
  <si>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</si>
  <si>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</si>
  <si>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</si>
  <si>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</si>
  <si>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</si>
  <si>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</si>
  <si>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</si>
  <si>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</si>
  <si>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</si>
  <si>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</si>
  <si>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</si>
  <si>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</si>
  <si>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</si>
  <si>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</si>
  <si>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</si>
  <si>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</si>
  <si>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</si>
  <si>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</si>
  <si>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</si>
  <si>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</si>
  <si>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</si>
  <si>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</si>
  <si>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</si>
  <si>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</si>
  <si>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</si>
  <si>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</si>
  <si>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</si>
  <si>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</si>
  <si>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</si>
  <si>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</si>
  <si>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</si>
  <si>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</si>
  <si>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</si>
  <si>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</si>
  <si>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</si>
  <si>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</si>
  <si>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</si>
  <si>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</si>
  <si>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</si>
  <si>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</si>
  <si>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</si>
  <si>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</si>
  <si>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</si>
  <si>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</si>
  <si>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</si>
  <si>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</si>
  <si>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</si>
  <si>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</si>
  <si>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</si>
  <si>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</si>
  <si>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</si>
  <si>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</si>
  <si>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</si>
  <si>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</si>
  <si>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</si>
  <si>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</si>
  <si>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</si>
  <si>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</si>
  <si>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</si>
  <si>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</si>
  <si>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</si>
  <si>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</si>
  <si>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</si>
  <si>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</si>
  <si>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</si>
  <si>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</si>
  <si>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</si>
  <si>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</si>
  <si>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</si>
  <si>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</si>
  <si>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</si>
  <si>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</si>
  <si>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</si>
  <si>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</si>
  <si>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</si>
  <si>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</si>
  <si>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</si>
  <si>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</si>
  <si>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</si>
  <si>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</si>
  <si>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</si>
  <si>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</si>
  <si>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</si>
  <si>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</si>
  <si>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</si>
  <si>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</si>
  <si>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</si>
  <si>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</si>
  <si>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</si>
  <si>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</si>
  <si>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</si>
  <si>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</si>
  <si>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</si>
  <si>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</si>
  <si>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</si>
  <si>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</si>
  <si>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</si>
  <si>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</si>
  <si>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</si>
  <si>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</si>
  <si>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</si>
  <si>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</si>
  <si>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</si>
  <si>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</si>
  <si>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</si>
  <si>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</si>
  <si>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</si>
  <si>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</si>
  <si>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</si>
  <si>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</si>
  <si>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</si>
  <si>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</si>
  <si>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</si>
  <si>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</si>
  <si>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</si>
  <si>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</si>
  <si>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</si>
  <si>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</si>
  <si>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</si>
  <si>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</si>
  <si>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</si>
  <si>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</si>
  <si>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</si>
  <si>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</si>
  <si>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</si>
  <si>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</si>
  <si>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</si>
  <si>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</si>
  <si>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</si>
  <si>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</si>
  <si>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</si>
  <si>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</si>
  <si>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</si>
  <si>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</si>
  <si>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</si>
  <si>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</si>
  <si>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</si>
  <si>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</si>
  <si>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</si>
  <si>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</si>
  <si>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</si>
  <si>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</si>
  <si>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</si>
  <si>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</si>
  <si>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</si>
  <si>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</si>
  <si>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</si>
  <si>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</si>
  <si>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</si>
  <si>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</si>
  <si>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</si>
  <si>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</si>
  <si>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</si>
  <si>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</si>
  <si>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</si>
  <si>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</si>
  <si>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</si>
  <si>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</si>
  <si>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</si>
  <si>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</si>
  <si>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</si>
  <si>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</si>
  <si>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</si>
  <si>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</si>
  <si>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</si>
  <si>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</si>
  <si>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</si>
  <si>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</si>
  <si>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</si>
  <si>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</si>
  <si>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</si>
  <si>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</si>
  <si>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</si>
  <si>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</si>
  <si>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</si>
  <si>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</si>
  <si>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</si>
  <si>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</si>
  <si>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</si>
  <si>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</si>
  <si>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</si>
  <si>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</si>
  <si>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</si>
  <si>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</si>
  <si>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</si>
  <si>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</si>
  <si>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</si>
  <si>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</si>
  <si>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</si>
  <si>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</si>
  <si>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</si>
  <si>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</si>
  <si>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</si>
  <si>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</si>
  <si>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</si>
  <si>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</si>
  <si>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</si>
  <si>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</si>
  <si>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</si>
  <si>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</si>
  <si>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</si>
  <si>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</si>
  <si>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</si>
  <si>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</si>
  <si>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</si>
  <si>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</si>
  <si>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</si>
  <si>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</si>
  <si>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</si>
  <si>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</si>
  <si>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</si>
  <si>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</si>
  <si>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</si>
  <si>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</si>
  <si>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</si>
  <si>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</si>
  <si>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</si>
  <si>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</si>
  <si>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</si>
  <si>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</si>
  <si>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</si>
  <si>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</si>
  <si>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</si>
  <si>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</si>
  <si>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</si>
  <si>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</si>
  <si>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</si>
  <si>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</si>
  <si>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</si>
  <si>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</si>
  <si>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</si>
  <si>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</si>
  <si>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</si>
  <si>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</si>
  <si>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</si>
  <si>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</si>
  <si>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</si>
  <si>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</si>
  <si>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</si>
  <si>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</si>
  <si>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</si>
  <si>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</si>
  <si>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</si>
  <si>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</si>
  <si>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</si>
  <si>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</si>
  <si>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</si>
  <si>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</si>
  <si>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</si>
  <si>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</si>
  <si>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</si>
  <si>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</si>
  <si>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</si>
  <si>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</si>
  <si>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</si>
  <si>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</si>
  <si>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</si>
  <si>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</si>
  <si>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</si>
  <si>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</si>
  <si>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</si>
  <si>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</si>
  <si>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</si>
  <si>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</si>
  <si>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</si>
  <si>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</si>
  <si>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</si>
  <si>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</si>
  <si>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</si>
  <si>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</si>
  <si>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</si>
  <si>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</si>
  <si>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</si>
  <si>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</si>
  <si>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</si>
  <si>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</si>
  <si>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</si>
  <si>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</si>
  <si>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</si>
  <si>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</si>
  <si>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</si>
  <si>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</si>
  <si>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</si>
  <si>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</si>
  <si>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</si>
  <si>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</si>
  <si>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</si>
  <si>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</si>
  <si>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</si>
  <si>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</si>
  <si>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</si>
  <si>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</si>
  <si>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</si>
  <si>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</si>
  <si>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</si>
  <si>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</si>
  <si>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</si>
  <si>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</si>
  <si>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</si>
  <si>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</si>
  <si>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</si>
  <si>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</si>
  <si>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</si>
  <si>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</si>
  <si>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</si>
  <si>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</si>
  <si>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</si>
  <si>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</si>
  <si>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</si>
  <si>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</si>
  <si>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</si>
  <si>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</si>
  <si>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</si>
  <si>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</si>
  <si>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</si>
  <si>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</si>
  <si>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</si>
  <si>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</si>
  <si>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</si>
  <si>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</si>
  <si>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</si>
  <si>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</si>
  <si>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</si>
  <si>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</si>
  <si>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</si>
  <si>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</si>
  <si>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</si>
  <si>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</si>
  <si>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</si>
  <si>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</si>
  <si>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</si>
  <si>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</si>
  <si>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</si>
  <si>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</si>
  <si>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</si>
  <si>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</si>
  <si>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</si>
  <si>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</si>
  <si>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</si>
  <si>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</si>
  <si>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</si>
  <si>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</si>
  <si>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</si>
  <si>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</si>
  <si>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</si>
  <si>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</si>
  <si>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</si>
  <si>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</si>
  <si>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</si>
  <si>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</si>
  <si>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</si>
  <si>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</si>
  <si>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</si>
  <si>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</si>
  <si>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</si>
  <si>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</si>
  <si>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</si>
  <si>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</si>
  <si>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</si>
  <si>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</si>
  <si>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</si>
  <si>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</si>
  <si>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</si>
  <si>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</si>
  <si>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</si>
  <si>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</si>
  <si>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</si>
  <si>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</si>
  <si>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</si>
  <si>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</si>
  <si>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</si>
  <si>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</si>
  <si>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</si>
  <si>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</si>
  <si>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</si>
  <si>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</si>
  <si>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</si>
  <si>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</si>
  <si>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</si>
  <si>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</si>
  <si>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</si>
  <si>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</si>
  <si>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</si>
  <si>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</si>
  <si>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</si>
  <si>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</si>
  <si>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</si>
  <si>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</si>
  <si>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</si>
  <si>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</si>
  <si>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</si>
  <si>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</si>
  <si>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</si>
  <si>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</si>
  <si>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</si>
  <si>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</si>
  <si>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</si>
  <si>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</si>
  <si>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</si>
  <si>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</si>
  <si>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</si>
  <si>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</si>
  <si>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</si>
  <si>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</si>
  <si>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</si>
  <si>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</si>
  <si>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</si>
  <si>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</si>
  <si>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</si>
  <si>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</si>
  <si>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</si>
  <si>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</si>
  <si>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</si>
  <si>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</si>
  <si>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</si>
  <si>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</si>
  <si>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</si>
  <si>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</si>
  <si>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</si>
  <si>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</si>
  <si>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</si>
  <si>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</si>
  <si>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</si>
  <si>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</si>
  <si>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</si>
  <si>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</si>
  <si>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</si>
  <si>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</si>
  <si>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</si>
  <si>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</si>
  <si>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</si>
  <si>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</si>
  <si>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</si>
  <si>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</si>
  <si>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</si>
  <si>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</si>
  <si>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</si>
  <si>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</si>
  <si>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</si>
  <si>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</si>
  <si>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</si>
  <si>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</si>
  <si>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</si>
  <si>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</si>
  <si>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</si>
  <si>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</si>
  <si>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</si>
  <si>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</si>
  <si>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</si>
  <si>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</si>
  <si>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</si>
  <si>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</si>
  <si>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</si>
  <si>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</si>
  <si>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</si>
  <si>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</si>
  <si>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</si>
  <si>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</si>
  <si>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</si>
  <si>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</si>
  <si>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</si>
  <si>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</si>
  <si>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</si>
  <si>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</si>
  <si>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</si>
  <si>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</si>
  <si>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</si>
  <si>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</si>
  <si>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</si>
  <si>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</si>
  <si>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</si>
  <si>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</si>
  <si>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</si>
  <si>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</si>
  <si>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</si>
  <si>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</si>
  <si>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</si>
  <si>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</si>
  <si>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</si>
  <si>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</si>
  <si>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</si>
  <si>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</si>
  <si>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</si>
  <si>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</si>
  <si>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</si>
  <si>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</si>
  <si>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</si>
  <si>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</si>
  <si>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</si>
  <si>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</si>
  <si>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</si>
  <si>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</si>
  <si>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</si>
  <si>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</si>
  <si>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</si>
  <si>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</si>
  <si>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</si>
  <si>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</si>
  <si>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</si>
  <si>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</si>
  <si>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</si>
  <si>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</si>
  <si>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</si>
  <si>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</si>
  <si>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</si>
  <si>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</si>
  <si>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</si>
  <si>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</si>
  <si>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</si>
  <si>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</si>
  <si>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</si>
  <si>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</si>
  <si>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</si>
  <si>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</si>
  <si>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</si>
  <si>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</si>
  <si>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</si>
  <si>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</si>
  <si>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</si>
  <si>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</si>
  <si>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</si>
  <si>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</si>
  <si>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</si>
  <si>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</si>
  <si>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</si>
  <si>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</si>
  <si>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</si>
  <si>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</si>
  <si>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</si>
  <si>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</si>
  <si>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</si>
  <si>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</si>
  <si>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</si>
  <si>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</si>
  <si>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</si>
  <si>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</si>
  <si>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</si>
  <si>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</si>
  <si>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</si>
  <si>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</si>
  <si>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</si>
  <si>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</si>
  <si>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</si>
  <si>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</si>
  <si>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</si>
  <si>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</si>
  <si>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</si>
  <si>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</si>
  <si>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</si>
  <si>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</si>
  <si>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</si>
  <si>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</si>
  <si>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</si>
  <si>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</si>
  <si>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</si>
  <si>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</si>
  <si>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</si>
  <si>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</si>
  <si>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</si>
  <si>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</si>
  <si>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</si>
  <si>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</si>
  <si>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</si>
  <si>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</si>
  <si>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</si>
  <si>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</si>
  <si>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</si>
  <si>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</si>
  <si>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</si>
  <si>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</si>
  <si>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</si>
  <si>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</si>
  <si>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</si>
  <si>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</si>
  <si>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</si>
  <si>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</si>
  <si>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</si>
  <si>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</si>
  <si>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</si>
  <si>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</si>
  <si>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</si>
  <si>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</si>
  <si>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</si>
  <si>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</si>
  <si>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</si>
  <si>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</si>
  <si>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</si>
  <si>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</si>
  <si>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</si>
  <si>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</si>
  <si>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</si>
  <si>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</si>
  <si>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</si>
  <si>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</si>
  <si>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</si>
  <si>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</si>
  <si>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</si>
  <si>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</si>
  <si>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</si>
  <si>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</si>
  <si>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</si>
  <si>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</si>
  <si>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</si>
  <si>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</si>
  <si>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</si>
  <si>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</si>
  <si>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</si>
  <si>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</si>
  <si>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</si>
  <si>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</si>
  <si>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</si>
  <si>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</si>
  <si>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</si>
  <si>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</si>
  <si>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</si>
  <si>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</si>
  <si>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</si>
  <si>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</si>
  <si>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</si>
  <si>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</si>
  <si>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</si>
  <si>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</si>
  <si>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</si>
  <si>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</si>
  <si>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</si>
  <si>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</si>
  <si>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</si>
  <si>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</si>
  <si>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</si>
  <si>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</si>
  <si>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</si>
  <si>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</si>
  <si>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</si>
  <si>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</si>
  <si>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</si>
  <si>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</si>
  <si>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</si>
  <si>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</si>
  <si>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</si>
  <si>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</si>
  <si>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</si>
  <si>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</si>
  <si>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</si>
  <si>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</si>
  <si>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</si>
  <si>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</si>
  <si>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</si>
  <si>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</si>
  <si>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</si>
  <si>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</si>
  <si>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</si>
  <si>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</si>
  <si>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</si>
  <si>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</si>
  <si>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</si>
  <si>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</si>
  <si>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</si>
  <si>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</si>
  <si>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</si>
  <si>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</si>
  <si>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</si>
  <si>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</si>
  <si>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</si>
  <si>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</si>
  <si>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</si>
  <si>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</si>
  <si>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</si>
  <si>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</si>
  <si>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</si>
  <si>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</si>
  <si>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</si>
  <si>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</si>
  <si>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</si>
  <si>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</si>
  <si>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</si>
  <si>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</si>
  <si>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</si>
  <si>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</si>
  <si>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</si>
  <si>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</si>
  <si>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</si>
  <si>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</si>
  <si>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</si>
  <si>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</si>
  <si>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</si>
  <si>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</si>
  <si>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</si>
  <si>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</si>
  <si>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</si>
  <si>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</si>
  <si>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</si>
  <si>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</si>
  <si>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</si>
  <si>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</si>
  <si>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</si>
  <si>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</si>
  <si>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</si>
  <si>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</si>
  <si>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</si>
  <si>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</si>
  <si>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</si>
  <si>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</si>
  <si>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</si>
  <si>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</si>
  <si>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</si>
  <si>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</si>
  <si>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</si>
  <si>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</si>
  <si>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</si>
  <si>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</si>
  <si>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</si>
  <si>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</si>
  <si>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</si>
  <si>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</si>
  <si>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</si>
  <si>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</si>
  <si>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</si>
  <si>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</si>
  <si>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</si>
  <si>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</si>
  <si>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</si>
  <si>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</si>
  <si>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</si>
  <si>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</si>
  <si>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</si>
  <si>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</si>
  <si>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</si>
  <si>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</si>
  <si>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</si>
  <si>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</si>
  <si>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</si>
  <si>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</si>
  <si>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</si>
  <si>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</si>
  <si>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</si>
  <si>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</si>
  <si>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</si>
  <si>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</si>
  <si>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</si>
  <si>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</si>
  <si>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</si>
  <si>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</si>
  <si>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</si>
  <si>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</si>
  <si>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</si>
  <si>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</si>
  <si>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</si>
  <si>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</si>
  <si>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</si>
  <si>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</si>
  <si>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</si>
  <si>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</si>
  <si>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</si>
  <si>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</si>
  <si>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</si>
  <si>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</si>
  <si>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</si>
  <si>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</si>
  <si>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</si>
  <si>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</si>
  <si>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</si>
  <si>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</si>
  <si>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</si>
  <si>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</si>
  <si>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</si>
  <si>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</si>
  <si>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</si>
  <si>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</si>
  <si>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</si>
  <si>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</si>
  <si>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</si>
  <si>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</si>
  <si>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</si>
  <si>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</si>
  <si>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</si>
  <si>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</si>
  <si>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</si>
  <si>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</si>
  <si>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</si>
  <si>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</si>
  <si>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</si>
  <si>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</si>
  <si>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</si>
  <si>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</si>
  <si>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</si>
  <si>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</si>
  <si>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</si>
  <si>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</si>
  <si>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</si>
  <si>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</si>
  <si>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</si>
  <si>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</si>
  <si>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</si>
  <si>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</si>
  <si>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</si>
  <si>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</si>
  <si>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</si>
  <si>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</si>
  <si>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</si>
  <si>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</si>
  <si>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</si>
  <si>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</si>
  <si>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</si>
  <si>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</si>
  <si>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</si>
  <si>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</si>
  <si>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</si>
  <si>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</si>
  <si>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</si>
  <si>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</si>
  <si>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</si>
  <si>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</si>
  <si>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</si>
  <si>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</si>
  <si>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</si>
  <si>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</si>
  <si>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</si>
  <si>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</si>
  <si>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</si>
  <si>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</si>
  <si>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</si>
  <si>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</si>
  <si>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</si>
  <si>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</si>
  <si>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</si>
  <si>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</si>
  <si>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</si>
  <si>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</si>
  <si>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</si>
  <si>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</si>
  <si>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</si>
  <si>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</si>
  <si>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</si>
  <si>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</si>
  <si>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</si>
  <si>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</si>
  <si>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</si>
  <si>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</si>
  <si>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</si>
  <si>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</si>
  <si>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</si>
  <si>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</si>
  <si>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</si>
  <si>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</si>
  <si>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</si>
  <si>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</si>
  <si>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</si>
  <si>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</si>
  <si>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</si>
  <si>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</si>
  <si>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</si>
  <si>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</si>
  <si>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</si>
  <si>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</si>
  <si>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</si>
  <si>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</si>
  <si>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</si>
  <si>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</si>
  <si>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</si>
  <si>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</si>
  <si>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</si>
  <si>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</si>
  <si>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</si>
  <si>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</si>
  <si>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</si>
  <si>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</si>
  <si>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</si>
  <si>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</si>
  <si>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</si>
  <si>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</si>
  <si>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</si>
  <si>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</si>
  <si>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</si>
  <si>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</si>
  <si>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</si>
  <si>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</si>
  <si>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</si>
  <si>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</si>
  <si>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</si>
  <si>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</si>
  <si>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</si>
  <si>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</si>
  <si>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</si>
  <si>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</si>
  <si>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</si>
  <si>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</si>
  <si>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</si>
  <si>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</si>
  <si>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</si>
  <si>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</si>
  <si>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</si>
  <si>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</si>
  <si>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</si>
  <si>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</si>
  <si>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</si>
  <si>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</si>
  <si>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</si>
  <si>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</si>
  <si>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</si>
  <si>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</si>
  <si>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</si>
  <si>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</si>
  <si>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</si>
  <si>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</si>
  <si>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</si>
  <si>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</si>
  <si>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</si>
  <si>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</si>
  <si>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</si>
  <si>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</si>
  <si>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</si>
  <si>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</si>
  <si>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</si>
  <si>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</si>
  <si>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</si>
  <si>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</si>
  <si>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</si>
  <si>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</si>
  <si>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</si>
  <si>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</si>
  <si>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</si>
  <si>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</si>
  <si>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</si>
  <si>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</si>
  <si>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</si>
  <si>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</si>
  <si>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</si>
  <si>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</si>
  <si>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</si>
  <si>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</si>
  <si>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</si>
  <si>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</si>
  <si>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</si>
  <si>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</si>
  <si>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</si>
  <si>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</si>
  <si>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</si>
  <si>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</si>
  <si>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</si>
  <si>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</si>
  <si>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</si>
  <si>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</si>
  <si>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</si>
  <si>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</si>
  <si>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</si>
  <si>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</si>
  <si>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</si>
  <si>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</si>
  <si>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</si>
  <si>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</si>
  <si>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</si>
  <si>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</si>
  <si>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</si>
  <si>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</si>
  <si>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</si>
  <si>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</si>
  <si>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</si>
  <si>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</si>
  <si>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</si>
  <si>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</si>
  <si>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</si>
  <si>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</si>
  <si>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</si>
  <si>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</si>
  <si>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</si>
  <si>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</si>
  <si>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</si>
  <si>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</si>
  <si>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</si>
  <si>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</si>
  <si>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</si>
  <si>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</si>
  <si>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</si>
  <si>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</si>
  <si>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</si>
  <si>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</si>
  <si>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</si>
  <si>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</si>
  <si>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</si>
  <si>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</si>
  <si>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</si>
  <si>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</si>
  <si>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</si>
  <si>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</si>
  <si>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</si>
  <si>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</si>
  <si>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</si>
  <si>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</si>
  <si>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</si>
  <si>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</si>
  <si>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</si>
  <si>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</si>
  <si>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</si>
  <si>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</si>
  <si>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</si>
  <si>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</si>
  <si>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</si>
  <si>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</si>
  <si>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</si>
  <si>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</si>
  <si>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</si>
  <si>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</si>
  <si>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</si>
  <si>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</si>
  <si>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</si>
  <si>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</si>
  <si>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</si>
  <si>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</si>
  <si>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</si>
  <si>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</si>
  <si>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</si>
  <si>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</si>
  <si>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</si>
  <si>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</si>
  <si>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</si>
  <si>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</si>
  <si>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</si>
  <si>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</si>
  <si>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</si>
  <si>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</si>
  <si>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</si>
  <si>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</si>
  <si>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</si>
  <si>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</si>
  <si>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</si>
  <si>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</si>
  <si>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</si>
  <si>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</si>
  <si>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</si>
  <si>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</si>
  <si>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</si>
  <si>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</si>
  <si>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</si>
  <si>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</si>
  <si>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</si>
  <si>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</si>
  <si>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</si>
  <si>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</si>
  <si>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</si>
  <si>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</si>
  <si>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</si>
  <si>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</si>
  <si>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</si>
  <si>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</si>
  <si>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</si>
  <si>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</si>
  <si>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</si>
  <si>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</si>
  <si>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</si>
  <si>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</si>
  <si>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</si>
  <si>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</si>
  <si>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</si>
  <si>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</si>
  <si>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</si>
  <si>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</si>
  <si>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</si>
  <si>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</si>
  <si>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</si>
  <si>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</si>
  <si>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</si>
  <si>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</si>
  <si>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</si>
  <si>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</si>
  <si>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</si>
  <si>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</si>
  <si>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</si>
  <si>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</si>
  <si>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</si>
  <si>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</si>
  <si>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</si>
  <si>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</si>
  <si>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</si>
  <si>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</si>
  <si>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</si>
  <si>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</si>
  <si>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</si>
  <si>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</si>
  <si>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</si>
  <si>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</si>
  <si>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</si>
  <si>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</si>
  <si>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</si>
  <si>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</si>
  <si>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</si>
  <si>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</si>
  <si>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</si>
  <si>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</si>
  <si>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</si>
  <si>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</si>
  <si>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</si>
  <si>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</si>
  <si>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</si>
  <si>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</si>
  <si>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</si>
  <si>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</si>
  <si>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</si>
  <si>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</si>
  <si>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</si>
  <si>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</si>
  <si>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</si>
  <si>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</si>
  <si>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</si>
  <si>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</si>
  <si>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</si>
  <si>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</si>
  <si>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</si>
  <si>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</si>
  <si>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</si>
  <si>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</si>
  <si>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</si>
  <si>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</si>
  <si>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</si>
  <si>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</si>
  <si>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</si>
  <si>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</si>
  <si>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</si>
  <si>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</si>
  <si>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</si>
  <si>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</si>
  <si>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</si>
  <si>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</si>
  <si>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</si>
  <si>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</si>
  <si>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</si>
  <si>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</si>
  <si>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</si>
  <si>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</si>
  <si>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</si>
  <si>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</si>
  <si>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</si>
  <si>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</si>
  <si>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</si>
  <si>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</si>
  <si>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</si>
  <si>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</si>
  <si>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</si>
  <si>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</si>
  <si>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</si>
  <si>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</si>
  <si>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</si>
  <si>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</si>
  <si>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</si>
  <si>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</si>
  <si>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</si>
  <si>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</si>
  <si>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</si>
  <si>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</si>
  <si>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</si>
  <si>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</si>
  <si>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</si>
  <si>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</si>
  <si>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</si>
  <si>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</si>
  <si>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</si>
  <si>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</si>
  <si>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</si>
  <si>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</si>
  <si>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</si>
  <si>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</si>
  <si>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</si>
  <si>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</si>
  <si>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</si>
  <si>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</si>
  <si>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</si>
  <si>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</si>
  <si>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</si>
  <si>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</si>
  <si>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</si>
  <si>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</si>
  <si>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</si>
  <si>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</si>
  <si>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</si>
  <si>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</si>
  <si>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</si>
  <si>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</si>
  <si>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</si>
  <si>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</si>
  <si>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</si>
  <si>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</si>
  <si>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</si>
  <si>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</si>
  <si>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</si>
  <si>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</si>
  <si>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</si>
  <si>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</si>
  <si>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</si>
  <si>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</si>
  <si>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</si>
  <si>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</si>
  <si>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</si>
  <si>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</si>
  <si>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</si>
  <si>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</si>
  <si>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</si>
  <si>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</si>
  <si>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</si>
  <si>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</si>
  <si>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</si>
  <si>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</si>
  <si>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</si>
  <si>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</si>
  <si>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</si>
  <si>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</si>
  <si>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</si>
  <si>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</si>
  <si>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</si>
  <si>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</si>
  <si>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</si>
  <si>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</si>
  <si>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</si>
  <si>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</si>
  <si>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</si>
  <si>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</si>
  <si>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</si>
  <si>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</si>
  <si>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</si>
  <si>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</si>
  <si>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</si>
  <si>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</si>
  <si>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</si>
  <si>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</si>
  <si>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</si>
  <si>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</si>
  <si>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</si>
  <si>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</si>
  <si>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</si>
  <si>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</si>
  <si>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</si>
  <si>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</si>
  <si>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</si>
  <si>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</si>
  <si>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</si>
  <si>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</si>
  <si>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</si>
  <si>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</si>
  <si>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</si>
  <si>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</si>
  <si>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</si>
  <si>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</si>
  <si>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</si>
  <si>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</si>
  <si>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</si>
  <si>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</si>
  <si>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</si>
  <si>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</si>
  <si>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</si>
  <si>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</si>
  <si>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</si>
  <si>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</si>
  <si>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</si>
  <si>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</si>
  <si>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</si>
  <si>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</si>
  <si>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</si>
  <si>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</si>
  <si>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</si>
  <si>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</si>
  <si>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</si>
  <si>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</si>
  <si>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</si>
  <si>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</si>
  <si>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</si>
  <si>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</si>
  <si>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</si>
  <si>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</si>
  <si>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</si>
  <si>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</si>
  <si>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</si>
  <si>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</si>
  <si>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</si>
  <si>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</si>
  <si>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</si>
  <si>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</si>
  <si>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</si>
  <si>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</si>
  <si>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</si>
  <si>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</si>
  <si>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</si>
  <si>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</si>
  <si>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</si>
  <si>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</si>
  <si>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</si>
  <si>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</si>
  <si>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</si>
  <si>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</si>
  <si>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</si>
  <si>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</si>
  <si>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</si>
  <si>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</si>
  <si>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</si>
  <si>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</si>
  <si>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</si>
  <si>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</si>
  <si>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</si>
  <si>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</si>
  <si>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</si>
  <si>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</si>
  <si>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</si>
  <si>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</si>
  <si>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</si>
  <si>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</si>
  <si>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</si>
  <si>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</si>
  <si>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</si>
  <si>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</si>
  <si>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</si>
  <si>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</si>
  <si>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</si>
  <si>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</si>
  <si>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</si>
  <si>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</si>
  <si>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</si>
  <si>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</si>
  <si>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</si>
  <si>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</si>
  <si>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</si>
  <si>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</si>
  <si>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</si>
  <si>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</si>
  <si>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</si>
  <si>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</si>
  <si>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</si>
  <si>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</si>
  <si>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</si>
  <si>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</si>
  <si>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</si>
  <si>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</si>
  <si>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</si>
  <si>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</si>
  <si>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</si>
  <si>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</si>
  <si>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</si>
  <si>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</si>
  <si>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</si>
  <si>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</si>
  <si>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</si>
  <si>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</si>
  <si>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</si>
  <si>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</si>
  <si>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</si>
  <si>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</si>
  <si>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</si>
  <si>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</si>
  <si>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</si>
  <si>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</si>
  <si>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</si>
  <si>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</si>
  <si>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</si>
  <si>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</si>
  <si>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</si>
  <si>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</si>
  <si>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</si>
  <si>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</si>
  <si>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</si>
  <si>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</si>
  <si>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</si>
  <si>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</si>
  <si>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</si>
  <si>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</si>
  <si>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</si>
  <si>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</si>
  <si>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</si>
  <si>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</si>
  <si>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</si>
  <si>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</si>
  <si>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</si>
  <si>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</si>
  <si>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</si>
  <si>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</si>
  <si>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</si>
  <si>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</si>
  <si>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</si>
  <si>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</si>
  <si>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</si>
  <si>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</si>
  <si>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</si>
  <si>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</si>
  <si>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</si>
  <si>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</si>
  <si>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</si>
  <si>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</si>
  <si>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</si>
  <si>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</si>
  <si>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</si>
  <si>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</si>
  <si>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</si>
  <si>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</si>
  <si>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</si>
  <si>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</si>
  <si>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</si>
  <si>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</si>
  <si>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</si>
  <si>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</si>
  <si>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</si>
  <si>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</si>
  <si>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</si>
  <si>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</si>
  <si>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</si>
  <si>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</si>
  <si>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</si>
  <si>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</si>
  <si>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</si>
  <si>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</si>
  <si>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</si>
  <si>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</si>
  <si>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</si>
  <si>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</si>
  <si>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</si>
  <si>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</si>
  <si>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</si>
  <si>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</si>
  <si>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</si>
  <si>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</si>
  <si>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</si>
  <si>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</si>
  <si>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</si>
  <si>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</si>
  <si>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</si>
  <si>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</si>
  <si>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</si>
  <si>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</si>
  <si>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</si>
  <si>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</si>
  <si>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</si>
  <si>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</si>
  <si>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</si>
  <si>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</si>
  <si>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</si>
  <si>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</si>
  <si>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</si>
  <si>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</si>
  <si>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</si>
  <si>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</si>
  <si>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</si>
  <si>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</si>
  <si>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</si>
  <si>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</si>
  <si>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</si>
  <si>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</si>
  <si>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</si>
  <si>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</si>
  <si>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</si>
  <si>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</si>
  <si>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</si>
  <si>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</si>
  <si>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</si>
  <si>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</si>
  <si>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</si>
  <si>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</si>
  <si>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</si>
  <si>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</si>
  <si>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</si>
  <si>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</si>
  <si>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</si>
  <si>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</si>
  <si>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</si>
  <si>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</si>
  <si>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</si>
  <si>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</si>
  <si>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</si>
  <si>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</si>
  <si>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</si>
  <si>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</si>
  <si>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</si>
  <si>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</si>
  <si>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</si>
  <si>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</si>
  <si>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</si>
  <si>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</si>
  <si>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</si>
  <si>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</si>
  <si>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</si>
  <si>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</si>
  <si>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</si>
  <si>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</si>
  <si>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</si>
  <si>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</si>
  <si>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</si>
  <si>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</si>
  <si>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</si>
  <si>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</si>
  <si>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</si>
  <si>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</si>
  <si>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</si>
  <si>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</si>
  <si>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</si>
  <si>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</si>
  <si>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</si>
  <si>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</si>
  <si>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</si>
  <si>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</si>
  <si>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</si>
  <si>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</si>
  <si>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</si>
  <si>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</si>
  <si>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</si>
  <si>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</si>
  <si>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</si>
  <si>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</si>
  <si>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</si>
  <si>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</si>
  <si>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</si>
  <si>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</si>
  <si>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</si>
  <si>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</si>
  <si>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</si>
  <si>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</si>
  <si>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</si>
  <si>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</si>
  <si>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</si>
  <si>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</si>
  <si>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</si>
  <si>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</si>
  <si>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</si>
  <si>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</si>
  <si>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</si>
  <si>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</si>
  <si>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</si>
  <si>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</si>
  <si>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</si>
  <si>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</si>
  <si>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</si>
  <si>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</si>
  <si>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</si>
  <si>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</si>
  <si>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</si>
  <si>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</si>
  <si>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</si>
  <si>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</si>
  <si>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</si>
  <si>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</si>
  <si>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</si>
  <si>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</si>
  <si>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</si>
  <si>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</si>
  <si>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</si>
  <si>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</si>
  <si>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</si>
  <si>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</si>
  <si>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</si>
  <si>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</si>
  <si>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</si>
  <si>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</si>
  <si>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</si>
  <si>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</si>
  <si>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</si>
  <si>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</si>
  <si>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</si>
  <si>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</si>
  <si>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</si>
  <si>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</si>
  <si>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</si>
  <si>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</si>
  <si>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</si>
  <si>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</si>
  <si>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</si>
  <si>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</si>
  <si>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</si>
  <si>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</si>
  <si>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</si>
  <si>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</si>
  <si>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</si>
  <si>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</si>
  <si>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</si>
  <si>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</si>
  <si>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</si>
  <si>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</si>
  <si>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</si>
  <si>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</si>
  <si>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</si>
  <si>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</si>
  <si>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</si>
  <si>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</si>
  <si>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</si>
  <si>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</si>
  <si>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</si>
  <si>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</si>
  <si>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</si>
  <si>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</si>
  <si>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</si>
  <si>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</si>
  <si>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</si>
  <si>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</si>
  <si>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</si>
  <si>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</si>
  <si>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</si>
  <si>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</si>
  <si>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</si>
  <si>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</si>
  <si>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</si>
  <si>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</si>
  <si>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</si>
  <si>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</si>
  <si>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</si>
  <si>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</si>
  <si>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</si>
  <si>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</si>
  <si>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</si>
  <si>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</si>
  <si>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</si>
  <si>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</si>
  <si>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</si>
  <si>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</si>
  <si>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</si>
  <si>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</si>
  <si>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</si>
  <si>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</si>
  <si>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</si>
  <si>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</si>
  <si>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</si>
  <si>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</si>
  <si>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</si>
  <si>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</si>
  <si>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</si>
  <si>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</si>
  <si>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</si>
  <si>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</si>
  <si>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</si>
  <si>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</si>
  <si>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</si>
  <si>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</si>
  <si>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</si>
  <si>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</si>
  <si>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</si>
  <si>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</si>
  <si>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</si>
  <si>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</si>
  <si>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</si>
  <si>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</si>
  <si>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</si>
  <si>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</si>
  <si>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</si>
  <si>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</si>
  <si>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</si>
  <si>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</si>
  <si>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</si>
  <si>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</si>
  <si>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</si>
  <si>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</si>
  <si>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</si>
  <si>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</si>
  <si>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</si>
  <si>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</si>
  <si>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</si>
  <si>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</si>
  <si>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</si>
  <si>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</si>
  <si>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</si>
  <si>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</si>
  <si>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</si>
  <si>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</si>
  <si>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</si>
  <si>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</si>
  <si>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</si>
  <si>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</si>
  <si>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</si>
  <si>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</si>
  <si>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</si>
  <si>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</si>
  <si>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</si>
  <si>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</si>
  <si>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</si>
  <si>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</si>
  <si>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</si>
  <si>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</si>
  <si>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</si>
  <si>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</si>
  <si>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</si>
  <si>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</si>
  <si>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</si>
  <si>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</si>
  <si>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</si>
  <si>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</si>
  <si>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</si>
  <si>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</si>
  <si>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</si>
  <si>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</si>
  <si>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</si>
  <si>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</si>
  <si>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</si>
  <si>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</si>
  <si>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</si>
  <si>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</si>
  <si>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</si>
  <si>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</si>
  <si>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</si>
  <si>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</si>
  <si>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</si>
  <si>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</si>
  <si>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</si>
  <si>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</si>
  <si>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</si>
  <si>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</si>
  <si>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</si>
  <si>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</si>
  <si>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</si>
  <si>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</si>
  <si>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</si>
  <si>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</si>
  <si>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</si>
  <si>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</si>
  <si>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</si>
  <si>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</si>
  <si>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</si>
  <si>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</si>
  <si>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</si>
  <si>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</si>
  <si>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</si>
  <si>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</si>
  <si>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</si>
  <si>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</si>
  <si>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</si>
  <si>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</si>
  <si>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</si>
  <si>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</si>
  <si>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</si>
  <si>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</si>
  <si>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</si>
  <si>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</si>
  <si>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</si>
  <si>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</si>
  <si>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</si>
  <si>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</si>
  <si>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</si>
  <si>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</si>
  <si>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</si>
  <si>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</si>
  <si>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</si>
  <si>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</si>
  <si>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</si>
  <si>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</si>
  <si>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</si>
  <si>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</si>
  <si>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</si>
  <si>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</si>
  <si>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</si>
  <si>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</si>
  <si>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</si>
  <si>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</si>
  <si>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</si>
  <si>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</si>
  <si>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</si>
  <si>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</si>
  <si>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</si>
  <si>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</si>
  <si>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</si>
  <si>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</si>
  <si>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</si>
  <si>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</si>
  <si>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</si>
  <si>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</si>
  <si>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</si>
  <si>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</si>
  <si>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</si>
  <si>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</si>
  <si>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</si>
  <si>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</si>
  <si>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</si>
  <si>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</si>
  <si>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</si>
  <si>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</si>
  <si>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</si>
  <si>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</si>
  <si>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</si>
  <si>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</si>
  <si>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</si>
  <si>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</si>
  <si>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</si>
  <si>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</si>
  <si>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</si>
  <si>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</si>
  <si>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</si>
  <si>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</si>
  <si>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</si>
  <si>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</si>
  <si>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</si>
  <si>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</si>
  <si>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</si>
  <si>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</si>
  <si>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</si>
  <si>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</si>
  <si>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</si>
  <si>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</si>
  <si>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</si>
  <si>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</si>
  <si>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</si>
  <si>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</si>
  <si>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</si>
  <si>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</si>
  <si>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</si>
  <si>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</si>
  <si>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</si>
  <si>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</si>
  <si>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</si>
  <si>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</si>
  <si>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</si>
  <si>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</si>
  <si>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</si>
  <si>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</si>
  <si>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</si>
  <si>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</si>
  <si>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</si>
  <si>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</si>
  <si>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</si>
  <si>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</si>
  <si>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</si>
  <si>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</si>
  <si>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</si>
  <si>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</si>
  <si>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</si>
  <si>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</si>
  <si>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</si>
  <si>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</si>
  <si>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</si>
  <si>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</si>
  <si>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</si>
  <si>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</si>
  <si>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</si>
  <si>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</si>
  <si>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</si>
  <si>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</si>
  <si>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</si>
  <si>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</si>
  <si>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</si>
  <si>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</si>
  <si>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</si>
  <si>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</si>
  <si>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</si>
  <si>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</si>
  <si>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</si>
  <si>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</si>
  <si>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</si>
  <si>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</si>
  <si>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</si>
  <si>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</si>
  <si>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</si>
  <si>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</si>
  <si>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</si>
  <si>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</si>
  <si>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</si>
  <si>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</si>
  <si>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</si>
  <si>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</si>
  <si>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</si>
  <si>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</si>
  <si>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</si>
  <si>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</si>
  <si>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</si>
  <si>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</si>
  <si>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</si>
  <si>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</si>
  <si>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</si>
  <si>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</si>
  <si>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</si>
  <si>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</si>
  <si>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</si>
  <si>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</si>
  <si>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</si>
  <si>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</si>
  <si>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</si>
  <si>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</si>
  <si>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</si>
  <si>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</si>
  <si>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</si>
  <si>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</si>
  <si>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</si>
  <si>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</si>
  <si>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</si>
  <si>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</si>
  <si>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</si>
  <si>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</si>
  <si>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</si>
  <si>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</si>
  <si>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</si>
  <si>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</si>
  <si>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</si>
  <si>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</si>
  <si>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</si>
  <si>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</si>
  <si>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</si>
  <si>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</si>
  <si>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</si>
  <si>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</si>
  <si>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</si>
  <si>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</si>
  <si>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</si>
  <si>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</si>
  <si>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</si>
  <si>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</si>
  <si>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</si>
  <si>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</si>
  <si>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</si>
  <si>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</si>
  <si>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</si>
  <si>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</si>
  <si>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</si>
  <si>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</si>
  <si>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</si>
  <si>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</si>
  <si>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</si>
  <si>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</si>
  <si>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</si>
  <si>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</si>
  <si>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</si>
  <si>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</si>
  <si>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</si>
  <si>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</si>
  <si>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</si>
  <si>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</si>
  <si>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</si>
  <si>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</si>
  <si>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</si>
  <si>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</si>
  <si>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</si>
  <si>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</si>
  <si>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</si>
  <si>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</si>
  <si>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</si>
  <si>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</si>
  <si>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</si>
  <si>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</si>
  <si>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</si>
  <si>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</si>
  <si>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</si>
  <si>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</si>
  <si>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</si>
  <si>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</si>
  <si>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</si>
  <si>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</si>
  <si>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</si>
  <si>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</si>
  <si>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</si>
  <si>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</si>
  <si>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</si>
  <si>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</si>
  <si>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</si>
  <si>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</si>
  <si>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</si>
  <si>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</si>
  <si>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</si>
  <si>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</si>
  <si>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</si>
  <si>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</si>
  <si>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</si>
  <si>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</si>
  <si>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</si>
  <si>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</si>
  <si>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</si>
  <si>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</si>
  <si>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</si>
  <si>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</si>
  <si>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</si>
  <si>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</si>
  <si>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</si>
  <si>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</si>
  <si>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</si>
  <si>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</si>
  <si>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</si>
  <si>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</si>
  <si>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</si>
  <si>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</si>
  <si>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</si>
  <si>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</si>
  <si>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</si>
  <si>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</si>
  <si>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</si>
  <si>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</si>
  <si>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</si>
  <si>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</si>
  <si>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</si>
  <si>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</si>
  <si>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</si>
  <si>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</si>
  <si>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</si>
  <si>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</si>
  <si>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</si>
  <si>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</si>
  <si>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</si>
  <si>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</si>
  <si>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</si>
  <si>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</si>
  <si>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</si>
  <si>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</si>
  <si>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</si>
  <si>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</si>
  <si>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</si>
  <si>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</si>
  <si>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</si>
  <si>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</si>
  <si>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</si>
  <si>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</si>
  <si>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</si>
  <si>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</si>
  <si>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</si>
  <si>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</si>
  <si>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</si>
  <si>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</si>
  <si>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</si>
  <si>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</si>
  <si>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</si>
  <si>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</si>
  <si>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</si>
  <si>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</si>
  <si>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</si>
  <si>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</si>
  <si>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</si>
  <si>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</si>
  <si>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</si>
  <si>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</si>
  <si>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</si>
  <si>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</si>
  <si>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</si>
  <si>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</si>
  <si>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</si>
  <si>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</si>
  <si>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</si>
  <si>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</si>
  <si>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</si>
  <si>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</si>
  <si>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</si>
  <si>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</si>
  <si>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</si>
  <si>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</si>
  <si>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</si>
  <si>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</si>
  <si>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</si>
  <si>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</si>
  <si>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</si>
  <si>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</si>
  <si>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</si>
  <si>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</si>
  <si>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</si>
  <si>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</si>
  <si>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</si>
  <si>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</si>
  <si>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</si>
  <si>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</si>
  <si>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</si>
  <si>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</si>
  <si>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</si>
  <si>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</si>
  <si>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</si>
  <si>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</si>
  <si>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</si>
  <si>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</si>
  <si>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</si>
  <si>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</si>
  <si>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</si>
  <si>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</si>
  <si>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</si>
  <si>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</si>
  <si>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</si>
  <si>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</si>
  <si>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</si>
  <si>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</si>
  <si>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</si>
  <si>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</si>
  <si>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</si>
  <si>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</si>
  <si>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</si>
  <si>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</si>
  <si>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</si>
  <si>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</si>
  <si>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</si>
  <si>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</si>
  <si>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</si>
  <si>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</si>
  <si>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</si>
  <si>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</si>
  <si>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</si>
  <si>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</si>
  <si>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</si>
  <si>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</si>
  <si>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</si>
  <si>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</si>
  <si>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</si>
  <si>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</si>
  <si>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</si>
  <si>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</si>
  <si>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</si>
  <si>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</si>
  <si>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</si>
  <si>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</si>
  <si>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</si>
  <si>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</si>
  <si>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</si>
  <si>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</si>
  <si>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</si>
  <si>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</si>
  <si>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</si>
  <si>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</si>
  <si>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</si>
  <si>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</si>
  <si>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</si>
  <si>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</si>
  <si>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</si>
  <si>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</si>
  <si>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</si>
  <si>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</si>
  <si>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</si>
  <si>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</si>
  <si>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</si>
  <si>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</si>
  <si>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</si>
  <si>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</si>
  <si>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</si>
  <si>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</si>
  <si>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</si>
  <si>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</si>
  <si>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</si>
  <si>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</si>
  <si>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</si>
  <si>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</si>
  <si>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</si>
  <si>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</si>
  <si>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</si>
  <si>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</si>
  <si>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</si>
  <si>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</si>
  <si>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</si>
  <si>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</si>
  <si>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</si>
  <si>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</si>
  <si>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</si>
  <si>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</si>
  <si>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</si>
  <si>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</si>
  <si>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</si>
  <si>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</si>
  <si>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</si>
  <si>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</si>
  <si>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</si>
  <si>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</si>
  <si>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</si>
  <si>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</si>
  <si>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</si>
  <si>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</si>
  <si>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</si>
  <si>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</si>
  <si>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</si>
  <si>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</si>
  <si>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</si>
  <si>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</si>
  <si>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</si>
  <si>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</si>
  <si>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</si>
  <si>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</si>
  <si>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</si>
  <si>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</si>
  <si>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</si>
  <si>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</si>
  <si>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</si>
  <si>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</si>
  <si>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</si>
  <si>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</si>
  <si>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</si>
  <si>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</si>
  <si>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</si>
  <si>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</si>
  <si>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</si>
  <si>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</si>
  <si>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</si>
  <si>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</si>
  <si>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</si>
  <si>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</si>
  <si>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</si>
  <si>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</si>
  <si>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</si>
  <si>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</si>
  <si>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</si>
  <si>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</si>
  <si>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</si>
  <si>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</si>
  <si>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</si>
  <si>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</si>
  <si>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</si>
  <si>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</si>
  <si>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</si>
  <si>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</si>
  <si>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</si>
  <si>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</si>
  <si>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</si>
  <si>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</si>
  <si>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</si>
  <si>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</si>
  <si>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</si>
  <si>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</si>
  <si>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</si>
  <si>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</si>
  <si>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</si>
  <si>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</si>
  <si>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</si>
  <si>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</si>
  <si>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</si>
  <si>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</si>
  <si>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</si>
  <si>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</si>
  <si>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</si>
  <si>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</si>
  <si>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</si>
  <si>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</si>
  <si>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</si>
  <si>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</si>
  <si>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</si>
  <si>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</si>
  <si>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</si>
  <si>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</si>
  <si>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</si>
  <si>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</si>
  <si>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</si>
  <si>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</si>
  <si>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</si>
  <si>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</si>
  <si>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</si>
  <si>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</si>
  <si>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</si>
  <si>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</si>
  <si>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</si>
  <si>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</si>
  <si>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</si>
  <si>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</si>
  <si>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</si>
  <si>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</si>
  <si>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</si>
  <si>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</si>
  <si>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</si>
  <si>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</si>
  <si>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</si>
  <si>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</si>
  <si>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</si>
  <si>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</si>
  <si>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</si>
  <si>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</si>
  <si>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</si>
  <si>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</si>
  <si>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</si>
  <si>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</si>
  <si>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</si>
  <si>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</si>
  <si>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</si>
  <si>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</si>
  <si>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</si>
  <si>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</si>
  <si>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</si>
  <si>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</si>
  <si>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</si>
  <si>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</si>
  <si>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</si>
  <si>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</si>
  <si>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</si>
  <si>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</si>
  <si>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</si>
  <si>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</si>
  <si>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</si>
  <si>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</si>
  <si>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</si>
  <si>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</si>
  <si>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</si>
  <si>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</si>
  <si>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</si>
  <si>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</si>
  <si>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</si>
  <si>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</si>
  <si>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</si>
  <si>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</si>
  <si>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</si>
  <si>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</si>
  <si>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</si>
  <si>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</si>
  <si>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</si>
  <si>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</si>
  <si>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</si>
  <si>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</si>
  <si>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</si>
  <si>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</si>
  <si>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</si>
  <si>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</si>
  <si>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</si>
  <si>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</si>
  <si>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</si>
  <si>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</si>
  <si>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</si>
  <si>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</si>
  <si>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</si>
  <si>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</si>
  <si>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</si>
  <si>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</si>
  <si>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</si>
  <si>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</si>
  <si>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</si>
  <si>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</si>
  <si>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</si>
  <si>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</si>
  <si>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</si>
  <si>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</si>
  <si>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</si>
  <si>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</si>
  <si>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</si>
  <si>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</si>
  <si>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</si>
  <si>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</si>
  <si>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</si>
  <si>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</si>
  <si>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</si>
  <si>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</si>
  <si>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</si>
  <si>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</si>
  <si>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</si>
  <si>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</si>
  <si>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</si>
  <si>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</si>
  <si>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</si>
  <si>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</si>
  <si>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</si>
  <si>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</si>
  <si>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</si>
  <si>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</si>
  <si>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</si>
  <si>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</si>
  <si>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</si>
  <si>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</si>
  <si>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</si>
  <si>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</si>
  <si>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</si>
  <si>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</si>
  <si>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</si>
  <si>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</si>
  <si>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</si>
  <si>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</si>
  <si>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</si>
  <si>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</si>
  <si>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</si>
  <si>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</si>
  <si>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</si>
  <si>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</si>
  <si>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</si>
  <si>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</si>
  <si>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</si>
  <si>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</si>
  <si>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</si>
  <si>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</si>
  <si>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</si>
  <si>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</si>
  <si>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</si>
  <si>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</si>
  <si>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</si>
  <si>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</si>
  <si>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</si>
  <si>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</si>
  <si>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</si>
  <si>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</si>
  <si>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</si>
  <si>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</si>
  <si>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</si>
  <si>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</si>
  <si>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</si>
  <si>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</si>
  <si>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</si>
  <si>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</si>
  <si>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</si>
  <si>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</si>
  <si>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</si>
  <si>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</si>
  <si>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</si>
  <si>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</si>
  <si>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</si>
  <si>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</si>
  <si>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</si>
  <si>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</si>
  <si>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</si>
  <si>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</si>
  <si>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</si>
  <si>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</si>
  <si>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</si>
  <si>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</si>
  <si>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</si>
  <si>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</si>
  <si>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</si>
  <si>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</si>
  <si>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</si>
  <si>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</si>
  <si>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</si>
  <si>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</si>
  <si>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</si>
  <si>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</si>
  <si>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</si>
  <si>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</si>
  <si>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</si>
  <si>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</si>
  <si>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</si>
  <si>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</si>
  <si>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</si>
  <si>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</si>
  <si>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</si>
  <si>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</si>
  <si>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</si>
  <si>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</si>
  <si>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</si>
  <si>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</si>
  <si>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</si>
  <si>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</si>
  <si>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</si>
  <si>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</si>
  <si>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</si>
  <si>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</si>
  <si>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</si>
  <si>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</si>
  <si>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</si>
  <si>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</si>
  <si>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</si>
  <si>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</si>
  <si>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</si>
  <si>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</si>
  <si>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</si>
  <si>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</si>
  <si>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</si>
  <si>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</si>
  <si>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</si>
  <si>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</si>
  <si>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</si>
  <si>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</si>
  <si>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</si>
  <si>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</si>
  <si>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</si>
  <si>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</si>
  <si>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</si>
  <si>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</si>
  <si>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</si>
  <si>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</si>
  <si>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</si>
  <si>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</si>
  <si>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</si>
  <si>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</si>
  <si>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</si>
  <si>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</si>
  <si>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</si>
  <si>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</si>
  <si>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</si>
  <si>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</si>
  <si>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</si>
  <si>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</si>
  <si>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</si>
  <si>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</si>
  <si>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</si>
  <si>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</si>
  <si>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</si>
  <si>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</si>
  <si>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</si>
  <si>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</si>
  <si>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</si>
  <si>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</si>
  <si>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</si>
  <si>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</si>
  <si>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</si>
  <si>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</si>
  <si>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</si>
  <si>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</si>
  <si>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</si>
  <si>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</si>
  <si>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</si>
  <si>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</si>
  <si>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</si>
  <si>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</si>
  <si>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</si>
  <si>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</si>
  <si>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</si>
  <si>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</si>
  <si>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</si>
  <si>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</si>
  <si>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</si>
  <si>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</si>
  <si>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</si>
  <si>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</si>
  <si>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</si>
  <si>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</si>
  <si>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</si>
  <si>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</si>
  <si>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</si>
  <si>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</si>
  <si>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</si>
  <si>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</si>
  <si>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</si>
  <si>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</si>
  <si>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</si>
  <si>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</si>
  <si>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</si>
  <si>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</si>
  <si>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</si>
  <si>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</si>
  <si>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</si>
  <si>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</si>
  <si>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</si>
  <si>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</si>
  <si>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</si>
  <si>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</si>
  <si>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</si>
  <si>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</si>
  <si>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</si>
  <si>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</si>
  <si>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</si>
  <si>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</si>
  <si>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</si>
  <si>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</si>
  <si>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</si>
  <si>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</si>
  <si>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</si>
  <si>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</si>
  <si>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</si>
  <si>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</si>
  <si>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</si>
  <si>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</si>
  <si>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</si>
  <si>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</si>
  <si>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</si>
  <si>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</si>
  <si>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</si>
  <si>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</si>
  <si>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</si>
  <si>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</si>
  <si>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</si>
  <si>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</si>
  <si>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</si>
  <si>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</si>
  <si>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</si>
  <si>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</si>
  <si>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</si>
  <si>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</si>
  <si>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</si>
  <si>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</si>
  <si>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</si>
  <si>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</si>
  <si>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</si>
  <si>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</si>
  <si>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</si>
  <si>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</si>
  <si>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</si>
  <si>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</si>
  <si>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</si>
  <si>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</si>
  <si>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</si>
  <si>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</si>
  <si>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</si>
  <si>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</si>
  <si>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</si>
  <si>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</si>
  <si>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</si>
  <si>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</si>
  <si>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</si>
  <si>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</si>
  <si>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</si>
  <si>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</si>
  <si>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</si>
  <si>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</si>
  <si>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</si>
  <si>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</si>
  <si>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</si>
  <si>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</si>
  <si>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</si>
  <si>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</si>
  <si>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</si>
  <si>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</si>
  <si>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</si>
  <si>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</si>
  <si>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</si>
  <si>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</si>
  <si>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</si>
  <si>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</si>
  <si>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</si>
  <si>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</si>
  <si>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</si>
  <si>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</si>
  <si>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</si>
  <si>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</si>
  <si>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</si>
  <si>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</si>
  <si>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</si>
  <si>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</si>
  <si>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</si>
  <si>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</si>
  <si>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</si>
  <si>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</si>
  <si>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</si>
  <si>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</si>
  <si>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</si>
  <si>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</si>
  <si>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</si>
  <si>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</si>
  <si>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</si>
  <si>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</si>
  <si>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</si>
  <si>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</si>
  <si>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</si>
  <si>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</si>
  <si>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</si>
  <si>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</si>
  <si>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</si>
  <si>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</si>
  <si>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</si>
  <si>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</si>
  <si>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</si>
  <si>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</si>
  <si>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</si>
  <si>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</si>
  <si>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</si>
  <si>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</si>
  <si>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</si>
  <si>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</si>
  <si>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</si>
  <si>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</si>
  <si>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</si>
  <si>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</si>
  <si>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</si>
  <si>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</si>
  <si>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</si>
  <si>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</si>
  <si>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</si>
  <si>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</si>
  <si>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</si>
  <si>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</si>
  <si>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</si>
  <si>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</si>
  <si>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</si>
  <si>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</si>
  <si>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</si>
  <si>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</si>
  <si>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</si>
  <si>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</si>
  <si>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</si>
  <si>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</si>
  <si>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</si>
  <si>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</si>
  <si>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</si>
  <si>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</si>
  <si>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</si>
  <si>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</si>
  <si>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</si>
  <si>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</si>
  <si>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</si>
  <si>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</si>
  <si>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</si>
  <si>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</si>
  <si>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</si>
  <si>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</si>
  <si>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</si>
  <si>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</si>
  <si>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</si>
  <si>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</si>
  <si>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</si>
  <si>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</si>
  <si>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</si>
  <si>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</si>
  <si>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</si>
  <si>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</si>
  <si>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</si>
  <si>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</si>
  <si>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</si>
  <si>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</si>
  <si>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</si>
  <si>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</si>
  <si>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</si>
  <si>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</si>
  <si>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</si>
  <si>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</si>
  <si>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</si>
  <si>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</si>
  <si>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</si>
  <si>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</si>
  <si>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</si>
  <si>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</si>
  <si>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</si>
  <si>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</si>
  <si>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</si>
  <si>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</si>
  <si>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</si>
  <si>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</si>
  <si>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</si>
  <si>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</si>
  <si>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</si>
  <si>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</si>
  <si>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</si>
  <si>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</si>
  <si>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</si>
  <si>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</si>
  <si>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</si>
  <si>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</si>
  <si>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</si>
  <si>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</si>
  <si>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</si>
  <si>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</si>
  <si>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</si>
  <si>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</si>
  <si>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</si>
  <si>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</si>
  <si>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</si>
  <si>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</si>
  <si>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</si>
  <si>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</si>
  <si>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</si>
  <si>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</si>
  <si>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</si>
  <si>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</si>
  <si>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</si>
  <si>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</si>
  <si>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</si>
  <si>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</si>
  <si>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</si>
  <si>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</si>
  <si>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</si>
  <si>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</si>
  <si>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</si>
  <si>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</si>
  <si>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</si>
  <si>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</si>
  <si>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</si>
  <si>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</si>
  <si>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</si>
  <si>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</si>
  <si>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</si>
  <si>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</si>
  <si>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</si>
  <si>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</si>
  <si>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</si>
  <si>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</si>
  <si>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</si>
  <si>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</si>
  <si>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</si>
  <si>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</si>
  <si>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</si>
  <si>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</si>
  <si>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</si>
  <si>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</si>
  <si>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</si>
  <si>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</si>
  <si>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</si>
  <si>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</si>
  <si>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</si>
  <si>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</si>
  <si>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</si>
  <si>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</si>
  <si>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</si>
  <si>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</si>
  <si>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</si>
  <si>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</si>
  <si>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</si>
  <si>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</si>
  <si>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</si>
  <si>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</si>
  <si>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</si>
  <si>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</si>
  <si>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</si>
  <si>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</si>
  <si>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</si>
  <si>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</si>
  <si>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</si>
  <si>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</si>
  <si>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</si>
  <si>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</si>
  <si>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</si>
  <si>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</si>
  <si>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</si>
  <si>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</si>
  <si>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</si>
  <si>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</si>
  <si>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</si>
  <si>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</si>
  <si>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</si>
  <si>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</si>
  <si>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</si>
  <si>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</si>
  <si>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</si>
  <si>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</si>
  <si>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</si>
  <si>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</si>
  <si>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</si>
  <si>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</si>
  <si>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</si>
  <si>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</si>
  <si>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</si>
  <si>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</si>
  <si>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</si>
  <si>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</si>
  <si>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</si>
  <si>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</si>
  <si>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</si>
  <si>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</si>
  <si>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</si>
  <si>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</si>
  <si>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</si>
  <si>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</si>
  <si>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</si>
  <si>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</si>
  <si>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</si>
  <si>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</si>
  <si>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</si>
  <si>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</si>
  <si>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</si>
  <si>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</si>
  <si>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</si>
  <si>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</si>
  <si>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</si>
  <si>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</si>
  <si>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</si>
  <si>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</si>
  <si>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</si>
  <si>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</si>
  <si>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</si>
  <si>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</si>
  <si>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</si>
  <si>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</si>
  <si>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</si>
  <si>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</si>
  <si>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</si>
  <si>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</si>
  <si>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</si>
  <si>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</si>
  <si>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</si>
  <si>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</si>
  <si>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</si>
  <si>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</si>
  <si>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</si>
  <si>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</si>
  <si>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</si>
  <si>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</si>
  <si>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</si>
  <si>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</si>
  <si>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</si>
  <si>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</si>
  <si>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</si>
  <si>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</si>
  <si>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</si>
  <si>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</si>
  <si>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</si>
  <si>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</si>
  <si>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</si>
  <si>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</si>
  <si>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</si>
  <si>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</si>
  <si>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</si>
  <si>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</si>
  <si>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</si>
  <si>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</si>
  <si>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</si>
  <si>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</si>
  <si>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</si>
  <si>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</si>
  <si>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</si>
  <si>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</si>
  <si>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</si>
  <si>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</si>
  <si>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</si>
  <si>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</si>
  <si>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</si>
  <si>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</si>
  <si>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</si>
  <si>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</si>
  <si>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</si>
  <si>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</si>
  <si>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</si>
  <si>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</si>
  <si>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</si>
  <si>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</si>
  <si>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</si>
  <si>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</si>
  <si>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</si>
  <si>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</si>
  <si>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</si>
  <si>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</si>
  <si>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</si>
  <si>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</si>
  <si>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</si>
  <si>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</si>
  <si>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</si>
  <si>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</si>
  <si>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</si>
  <si>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</si>
  <si>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</si>
  <si>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</si>
  <si>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</si>
  <si>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</si>
  <si>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</si>
  <si>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</si>
  <si>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</si>
  <si>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</si>
  <si>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</si>
  <si>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</si>
  <si>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</si>
  <si>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</si>
  <si>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</si>
  <si>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</si>
  <si>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</si>
  <si>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</si>
  <si>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</si>
  <si>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</si>
  <si>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</si>
  <si>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</si>
  <si>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</si>
  <si>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</si>
  <si>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</si>
  <si>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</si>
  <si>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</si>
  <si>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</si>
  <si>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</si>
  <si>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</si>
  <si>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</si>
  <si>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</si>
  <si>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</si>
  <si>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</si>
  <si>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</si>
  <si>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</si>
  <si>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</si>
  <si>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</si>
  <si>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</si>
  <si>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</si>
  <si>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</si>
  <si>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</si>
  <si>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</si>
  <si>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</si>
  <si>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</si>
  <si>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</si>
  <si>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</si>
  <si>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</si>
  <si>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</si>
  <si>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</si>
  <si>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</si>
  <si>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</si>
  <si>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</si>
  <si>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</si>
  <si>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</si>
  <si>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</si>
  <si>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</si>
  <si>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</si>
  <si>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</si>
  <si>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</si>
  <si>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</si>
  <si>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</si>
  <si>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</si>
  <si>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</si>
  <si>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</si>
  <si>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</si>
  <si>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</si>
  <si>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</si>
  <si>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</si>
  <si>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</si>
  <si>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</si>
  <si>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</si>
  <si>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</si>
  <si>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</si>
  <si>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</si>
  <si>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</si>
  <si>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</si>
  <si>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</si>
  <si>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</si>
  <si>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</si>
  <si>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</si>
  <si>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</si>
  <si>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</si>
  <si>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</si>
  <si>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</si>
  <si>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</si>
  <si>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</si>
  <si>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</si>
  <si>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</si>
  <si>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</si>
  <si>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</si>
  <si>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</si>
  <si>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</si>
  <si>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</si>
  <si>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</si>
  <si>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</si>
  <si>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</si>
  <si>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</si>
  <si>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</si>
  <si>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</si>
  <si>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</si>
  <si>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</si>
  <si>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</si>
  <si>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</si>
  <si>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</si>
  <si>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</si>
  <si>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</si>
  <si>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</si>
  <si>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</si>
  <si>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</si>
  <si>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</si>
  <si>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</si>
  <si>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</si>
  <si>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</si>
  <si>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</si>
  <si>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</si>
  <si>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</si>
  <si>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</si>
  <si>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</si>
  <si>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</si>
  <si>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</si>
  <si>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</si>
  <si>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</si>
  <si>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</si>
  <si>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</si>
  <si>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</si>
  <si>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</si>
  <si>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</si>
  <si>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</si>
  <si>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</si>
  <si>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</si>
  <si>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</si>
  <si>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</si>
  <si>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</si>
  <si>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</si>
  <si>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</si>
  <si>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</si>
  <si>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</si>
  <si>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</si>
  <si>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</si>
  <si>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</si>
  <si>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</si>
  <si>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</si>
  <si>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</si>
  <si>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</si>
  <si>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</si>
  <si>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</si>
  <si>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</si>
  <si>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</si>
  <si>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</si>
  <si>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</si>
  <si>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</si>
  <si>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</si>
  <si>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</si>
  <si>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</si>
  <si>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</si>
  <si>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</si>
  <si>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</si>
  <si>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</si>
  <si>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</si>
  <si>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</si>
  <si>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</si>
  <si>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</si>
  <si>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</si>
  <si>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</si>
  <si>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</si>
  <si>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</si>
  <si>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</si>
  <si>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</si>
  <si>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</si>
  <si>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</si>
  <si>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</si>
  <si>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</si>
  <si>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</si>
  <si>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</si>
  <si>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</si>
  <si>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</si>
  <si>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</si>
  <si>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</si>
  <si>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</si>
  <si>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</si>
  <si>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</si>
  <si>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</si>
  <si>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</si>
  <si>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</si>
  <si>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</si>
  <si>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</si>
  <si>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</si>
  <si>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</si>
  <si>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</si>
  <si>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</si>
  <si>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</si>
  <si>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</si>
  <si>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</si>
  <si>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</si>
  <si>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</si>
  <si>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</si>
  <si>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</si>
  <si>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</si>
  <si>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</si>
  <si>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</si>
  <si>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</si>
  <si>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</si>
  <si>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</si>
  <si>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</si>
  <si>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</si>
  <si>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</si>
  <si>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</si>
  <si>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</si>
  <si>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</si>
  <si>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</si>
  <si>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</si>
  <si>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</si>
  <si>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</si>
  <si>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</si>
  <si>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</si>
  <si>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</si>
  <si>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</si>
  <si>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</si>
  <si>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</si>
  <si>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</si>
  <si>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</si>
  <si>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</si>
  <si>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</si>
  <si>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</si>
  <si>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</si>
  <si>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</si>
  <si>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</si>
  <si>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</si>
  <si>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</si>
  <si>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</si>
  <si>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</si>
  <si>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</si>
  <si>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</si>
  <si>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</si>
  <si>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</si>
  <si>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</si>
  <si>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</si>
  <si>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</si>
  <si>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</si>
  <si>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</si>
  <si>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</si>
  <si>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</si>
  <si>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</si>
  <si>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</si>
  <si>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</si>
  <si>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</si>
  <si>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</si>
  <si>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</si>
  <si>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</si>
  <si>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</si>
  <si>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</si>
  <si>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</si>
  <si>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</si>
  <si>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</si>
  <si>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</si>
  <si>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</si>
  <si>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</si>
  <si>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</si>
  <si>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</si>
  <si>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</si>
  <si>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</si>
  <si>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</si>
  <si>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</si>
  <si>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</si>
  <si>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</si>
  <si>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</si>
  <si>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</si>
  <si>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</si>
  <si>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</si>
  <si>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</si>
  <si>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</si>
  <si>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</si>
  <si>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</si>
  <si>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</si>
  <si>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</si>
  <si>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</si>
  <si>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</si>
  <si>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</si>
  <si>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</si>
  <si>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</si>
  <si>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</si>
  <si>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</si>
  <si>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</si>
  <si>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</si>
  <si>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</si>
  <si>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</si>
  <si>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</si>
  <si>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</si>
  <si>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</si>
  <si>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</si>
  <si>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</si>
  <si>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</si>
  <si>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</si>
  <si>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</si>
  <si>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</si>
  <si>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</si>
  <si>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</si>
  <si>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</si>
  <si>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</si>
  <si>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</si>
  <si>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</si>
  <si>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</si>
  <si>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</si>
  <si>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</si>
  <si>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</si>
  <si>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</si>
  <si>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</si>
  <si>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</si>
  <si>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</si>
  <si>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</si>
  <si>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</si>
  <si>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</si>
  <si>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</si>
  <si>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</si>
  <si>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</si>
  <si>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</si>
  <si>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</si>
  <si>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</si>
  <si>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</si>
  <si>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</si>
  <si>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</si>
  <si>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</si>
  <si>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</si>
  <si>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</si>
  <si>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</si>
  <si>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</si>
  <si>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</si>
  <si>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</si>
  <si>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</si>
  <si>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</si>
  <si>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</si>
  <si>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</si>
  <si>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</si>
  <si>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</si>
  <si>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</si>
  <si>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</si>
  <si>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</si>
  <si>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</si>
  <si>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</si>
  <si>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</si>
  <si>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</si>
  <si>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</si>
  <si>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</si>
  <si>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</si>
  <si>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</si>
  <si>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</si>
  <si>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</si>
  <si>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</si>
  <si>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</si>
  <si>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</si>
  <si>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</si>
  <si>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</si>
  <si>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</si>
  <si>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</si>
  <si>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</si>
  <si>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</si>
  <si>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</si>
  <si>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</si>
  <si>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</si>
  <si>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</si>
  <si>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</si>
  <si>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</si>
  <si>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</si>
  <si>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</si>
  <si>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</si>
  <si>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</si>
  <si>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</si>
  <si>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</si>
  <si>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</si>
  <si>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</si>
  <si>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</si>
  <si>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</si>
  <si>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</si>
  <si>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</si>
  <si>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</si>
  <si>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</si>
  <si>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</si>
  <si>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</si>
  <si>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</si>
  <si>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</si>
  <si>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</si>
  <si>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</si>
  <si>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</si>
  <si>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</si>
  <si>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</si>
  <si>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</si>
  <si>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</si>
  <si>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</si>
  <si>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</si>
  <si>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</si>
  <si>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</si>
  <si>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</si>
  <si>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</si>
  <si>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</si>
  <si>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</si>
  <si>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</si>
  <si>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</si>
  <si>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</si>
  <si>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</si>
  <si>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</si>
  <si>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</si>
  <si>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</si>
  <si>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</si>
  <si>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</si>
  <si>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</si>
  <si>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</si>
  <si>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</si>
  <si>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</si>
  <si>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</si>
  <si>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</si>
  <si>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</si>
  <si>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</si>
  <si>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</si>
  <si>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</si>
  <si>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</si>
  <si>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</si>
  <si>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</si>
  <si>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</si>
  <si>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</si>
  <si>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</si>
  <si>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</si>
  <si>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</si>
  <si>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</si>
  <si>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</si>
  <si>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</si>
  <si>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</si>
  <si>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</si>
  <si>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</si>
  <si>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</si>
  <si>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</si>
  <si>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</si>
  <si>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</si>
  <si>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</si>
  <si>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</si>
  <si>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</si>
  <si>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</si>
  <si>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</si>
  <si>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</si>
  <si>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</si>
  <si>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</si>
  <si>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</si>
  <si>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</si>
  <si>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</si>
  <si>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</si>
  <si>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</si>
  <si>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</si>
  <si>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</si>
  <si>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</si>
  <si>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</si>
  <si>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</si>
  <si>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</si>
  <si>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</si>
  <si>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</si>
  <si>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</si>
  <si>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</si>
  <si>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</si>
  <si>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</si>
  <si>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</si>
  <si>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</si>
  <si>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</si>
  <si>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</si>
  <si>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</si>
  <si>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</si>
  <si>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</si>
  <si>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</si>
  <si>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</si>
  <si>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</si>
  <si>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</si>
  <si>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</si>
  <si>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</si>
  <si>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</si>
  <si>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</si>
  <si>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</si>
  <si>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</si>
  <si>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</si>
  <si>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</si>
  <si>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</si>
  <si>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</si>
  <si>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</si>
  <si>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</si>
  <si>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</si>
  <si>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</si>
  <si>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</si>
  <si>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</si>
  <si>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</si>
  <si>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</si>
  <si>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</si>
  <si>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</si>
  <si>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</si>
  <si>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</si>
  <si>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</si>
  <si>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</si>
  <si>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</si>
  <si>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</si>
  <si>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</si>
  <si>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</si>
  <si>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</si>
  <si>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</si>
  <si>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</si>
  <si>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</si>
  <si>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</si>
  <si>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</si>
  <si>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</si>
  <si>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</si>
  <si>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</si>
  <si>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</si>
  <si>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</si>
  <si>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</si>
  <si>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</si>
  <si>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</si>
  <si>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</si>
  <si>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</si>
  <si>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</si>
  <si>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</si>
  <si>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</si>
  <si>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</si>
  <si>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</si>
  <si>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</si>
  <si>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</si>
  <si>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</si>
  <si>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</si>
  <si>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</si>
  <si>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</si>
  <si>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</si>
  <si>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</si>
  <si>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</si>
  <si>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</si>
  <si>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</si>
  <si>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</si>
  <si>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</si>
  <si>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</si>
  <si>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</si>
  <si>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</si>
  <si>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</si>
  <si>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</si>
  <si>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</si>
  <si>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</si>
  <si>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</si>
  <si>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</si>
  <si>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</si>
  <si>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</si>
  <si>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</si>
  <si>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</si>
  <si>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</si>
  <si>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</si>
  <si>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</si>
  <si>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</si>
  <si>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</si>
  <si>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</si>
  <si>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</si>
  <si>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</si>
  <si>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</si>
  <si>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</si>
  <si>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</si>
  <si>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</si>
  <si>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</si>
  <si>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</si>
  <si>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</si>
  <si>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</si>
  <si>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</si>
  <si>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</si>
  <si>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</si>
  <si>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</si>
  <si>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</si>
  <si>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</si>
  <si>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</si>
  <si>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</si>
  <si>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</si>
  <si>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</si>
  <si>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</si>
  <si>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</si>
  <si>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</si>
  <si>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</si>
  <si>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</si>
  <si>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</si>
  <si>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</si>
  <si>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</si>
  <si>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</si>
  <si>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</si>
  <si>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</si>
  <si>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</si>
  <si>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</si>
  <si>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</si>
  <si>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</si>
  <si>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</si>
  <si>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</si>
  <si>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</si>
  <si>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</si>
  <si>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</si>
  <si>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</si>
  <si>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</si>
  <si>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</si>
  <si>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</si>
  <si>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</si>
  <si>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</si>
  <si>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</si>
  <si>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</si>
  <si>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</si>
  <si>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</si>
  <si>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</si>
  <si>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</si>
  <si>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</si>
  <si>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</si>
  <si>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</si>
  <si>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</si>
  <si>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</si>
  <si>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</si>
  <si>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</si>
  <si>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</si>
  <si>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</si>
  <si>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</si>
  <si>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</si>
  <si>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</si>
  <si>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</si>
  <si>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</si>
  <si>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</si>
  <si>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</si>
  <si>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</si>
  <si>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</si>
  <si>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</si>
  <si>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</si>
  <si>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</si>
  <si>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</si>
  <si>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</si>
  <si>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</si>
  <si>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</si>
  <si>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</si>
  <si>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</si>
  <si>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</si>
  <si>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</si>
  <si>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</si>
  <si>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</si>
  <si>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</si>
  <si>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</si>
  <si>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</si>
  <si>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</si>
  <si>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</si>
  <si>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</si>
  <si>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</si>
  <si>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</si>
  <si>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</si>
  <si>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</si>
  <si>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</si>
  <si>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</si>
  <si>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</si>
  <si>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</si>
  <si>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</si>
  <si>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</si>
  <si>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</si>
  <si>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</si>
  <si>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</si>
  <si>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</si>
  <si>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</si>
  <si>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</si>
  <si>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</si>
  <si>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</si>
  <si>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</si>
  <si>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</si>
  <si>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</si>
  <si>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</si>
  <si>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</si>
  <si>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</si>
  <si>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</si>
  <si>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</si>
  <si>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</si>
  <si>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</si>
  <si>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</si>
  <si>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</si>
  <si>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</si>
  <si>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</si>
  <si>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</si>
  <si>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</si>
  <si>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</si>
  <si>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</si>
  <si>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</si>
  <si>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</si>
  <si>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</si>
  <si>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</si>
  <si>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</si>
  <si>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</si>
  <si>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</si>
  <si>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</si>
  <si>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</si>
  <si>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</si>
  <si>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</si>
  <si>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</si>
  <si>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</si>
  <si>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</si>
  <si>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</si>
  <si>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</si>
  <si>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</si>
  <si>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</si>
  <si>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</si>
  <si>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</si>
  <si>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</si>
  <si>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</si>
  <si>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</si>
  <si>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</si>
  <si>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</si>
  <si>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</si>
  <si>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</si>
  <si>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</si>
  <si>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</si>
  <si>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</si>
  <si>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</si>
  <si>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</si>
  <si>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</si>
  <si>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</si>
  <si>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</si>
  <si>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</si>
  <si>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</si>
  <si>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</si>
  <si>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</si>
  <si>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</si>
  <si>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</si>
  <si>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</si>
  <si>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</si>
  <si>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</si>
  <si>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</si>
  <si>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</si>
  <si>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</si>
  <si>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</si>
  <si>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</si>
  <si>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</si>
  <si>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</si>
  <si>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</si>
  <si>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</si>
  <si>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</si>
  <si>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</si>
  <si>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</si>
  <si>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</si>
  <si>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</si>
  <si>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</si>
  <si>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</si>
  <si>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</si>
  <si>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</si>
  <si>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</si>
  <si>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</si>
  <si>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</si>
  <si>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</si>
  <si>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</si>
  <si>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</si>
  <si>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</si>
  <si>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</si>
  <si>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</si>
  <si>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</si>
  <si>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</si>
  <si>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</si>
  <si>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</si>
  <si>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</si>
  <si>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</si>
  <si>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</si>
  <si>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</si>
  <si>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</si>
  <si>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</si>
  <si>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</si>
  <si>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</si>
  <si>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</si>
  <si>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</si>
  <si>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</si>
  <si>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</si>
  <si>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</si>
  <si>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</si>
  <si>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</si>
  <si>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</si>
  <si>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</si>
  <si>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</si>
  <si>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</si>
  <si>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</si>
  <si>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</si>
  <si>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</si>
  <si>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</si>
  <si>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</si>
  <si>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</si>
  <si>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</si>
  <si>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</si>
  <si>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</si>
  <si>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</si>
  <si>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</si>
  <si>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</si>
  <si>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</si>
  <si>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</si>
  <si>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</si>
  <si>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</si>
  <si>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</si>
  <si>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</si>
  <si>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</si>
  <si>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</si>
  <si>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</si>
  <si>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</si>
  <si>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</si>
  <si>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</si>
  <si>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</si>
  <si>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</si>
  <si>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</si>
  <si>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</si>
  <si>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</si>
  <si>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</si>
  <si>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</si>
  <si>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</si>
  <si>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</si>
  <si>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</si>
  <si>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</si>
  <si>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</si>
  <si>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</si>
  <si>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</si>
  <si>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</si>
  <si>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</si>
  <si>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</si>
  <si>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</si>
  <si>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</si>
  <si>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</si>
  <si>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</si>
  <si>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</si>
  <si>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</si>
  <si>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</si>
  <si>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</si>
  <si>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</si>
  <si>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</si>
  <si>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</si>
  <si>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</si>
  <si>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</si>
  <si>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</si>
  <si>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</si>
  <si>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</si>
  <si>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</si>
  <si>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</si>
  <si>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</si>
  <si>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</si>
  <si>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</si>
  <si>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</si>
  <si>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</si>
  <si>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</si>
  <si>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</si>
  <si>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</si>
  <si>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</si>
  <si>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</si>
  <si>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</si>
  <si>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</si>
  <si>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</si>
  <si>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</si>
  <si>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</si>
  <si>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</si>
  <si>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</si>
  <si>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</si>
  <si>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</si>
  <si>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</si>
  <si>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</si>
  <si>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</si>
  <si>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</si>
  <si>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</si>
  <si>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</si>
  <si>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</si>
  <si>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</si>
  <si>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</si>
  <si>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</si>
  <si>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</si>
  <si>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</si>
  <si>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</si>
  <si>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</si>
  <si>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</si>
  <si>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</si>
  <si>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</si>
  <si>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</si>
  <si>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</si>
  <si>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</si>
  <si>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</si>
  <si>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</si>
  <si>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</si>
  <si>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</si>
  <si>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</si>
  <si>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</si>
  <si>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</si>
  <si>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</si>
  <si>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</si>
  <si>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</si>
  <si>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</si>
  <si>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</si>
  <si>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</si>
  <si>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</si>
  <si>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</si>
  <si>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</si>
  <si>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</si>
  <si>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</si>
  <si>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</si>
  <si>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</si>
  <si>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</si>
  <si>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</si>
  <si>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</si>
  <si>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</si>
  <si>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</si>
  <si>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</si>
  <si>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</si>
  <si>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</si>
  <si>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</si>
  <si>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</si>
  <si>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</si>
  <si>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</si>
  <si>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</si>
  <si>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</si>
  <si>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</si>
  <si>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</si>
  <si>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</si>
  <si>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</si>
  <si>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</si>
  <si>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</si>
  <si>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</si>
  <si>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</si>
  <si>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</si>
  <si>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</si>
  <si>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</si>
  <si>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</si>
  <si>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</si>
  <si>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</si>
  <si>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</si>
  <si>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</si>
  <si>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</si>
  <si>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</si>
  <si>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</si>
  <si>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</si>
  <si>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</si>
  <si>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</si>
  <si>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</si>
  <si>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</si>
  <si>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</si>
  <si>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</si>
  <si>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</si>
  <si>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</si>
  <si>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</si>
  <si>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</si>
  <si>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</si>
  <si>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</si>
  <si>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</si>
  <si>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</si>
  <si>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</si>
  <si>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</si>
  <si>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</si>
  <si>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</si>
  <si>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</si>
  <si>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</si>
  <si>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</si>
  <si>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</si>
  <si>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</si>
  <si>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</si>
  <si>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</si>
  <si>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</si>
  <si>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</si>
  <si>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</si>
  <si>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</si>
  <si>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</si>
  <si>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</si>
  <si>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</si>
  <si>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</si>
  <si>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</si>
  <si>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</si>
  <si>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</si>
  <si>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</si>
  <si>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</si>
  <si>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</si>
  <si>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</si>
  <si>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</si>
  <si>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</si>
  <si>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</si>
  <si>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</si>
  <si>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</si>
  <si>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</si>
  <si>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</si>
  <si>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</si>
  <si>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</si>
  <si>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</si>
  <si>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</si>
  <si>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</si>
  <si>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</si>
  <si>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</si>
  <si>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</si>
  <si>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</si>
  <si>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</si>
  <si>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</si>
  <si>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</si>
  <si>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</si>
  <si>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</si>
  <si>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</si>
  <si>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</si>
  <si>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</si>
  <si>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</si>
  <si>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</si>
  <si>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</si>
  <si>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</si>
  <si>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</si>
  <si>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</si>
  <si>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</si>
  <si>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</si>
  <si>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</si>
  <si>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</si>
  <si>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</si>
  <si>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</si>
  <si>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</si>
  <si>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</si>
  <si>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</si>
  <si>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</si>
  <si>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</si>
  <si>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</si>
  <si>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</si>
  <si>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</si>
  <si>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</si>
  <si>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</si>
  <si>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</si>
  <si>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</si>
  <si>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</si>
  <si>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</si>
  <si>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</si>
  <si>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</si>
  <si>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</si>
  <si>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</si>
  <si>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</si>
  <si>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</si>
  <si>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</si>
  <si>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</si>
  <si>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</si>
  <si>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</si>
  <si>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</si>
  <si>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</si>
  <si>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</si>
  <si>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</si>
  <si>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</si>
  <si>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</si>
  <si>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</si>
  <si>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</si>
  <si>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</si>
  <si>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</si>
  <si>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</si>
  <si>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</si>
  <si>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</si>
  <si>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</si>
  <si>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</si>
  <si>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</si>
  <si>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</si>
  <si>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</si>
  <si>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</si>
  <si>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</si>
  <si>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</si>
  <si>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</si>
  <si>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</si>
  <si>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</si>
  <si>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</si>
  <si>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</si>
  <si>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</si>
  <si>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</si>
  <si>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</si>
  <si>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</si>
  <si>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</si>
  <si>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</si>
  <si>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</si>
  <si>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</si>
  <si>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</si>
  <si>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</si>
  <si>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</si>
  <si>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</si>
  <si>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</si>
  <si>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</si>
  <si>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</si>
  <si>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</si>
  <si>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</si>
  <si>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</si>
  <si>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</si>
  <si>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</si>
  <si>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</si>
  <si>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</si>
  <si>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</si>
  <si>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</si>
  <si>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</si>
  <si>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</si>
  <si>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</si>
  <si>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</si>
  <si>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</si>
  <si>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</si>
  <si>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</si>
  <si>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</si>
  <si>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</si>
  <si>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</si>
  <si>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</si>
  <si>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</si>
  <si>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</si>
  <si>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</si>
  <si>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</si>
  <si>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</si>
  <si>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</si>
  <si>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</si>
  <si>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</si>
  <si>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</si>
  <si>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</si>
  <si>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</si>
  <si>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</si>
  <si>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</si>
  <si>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</si>
  <si>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</si>
  <si>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</si>
  <si>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</si>
  <si>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</si>
  <si>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</si>
  <si>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</si>
  <si>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</si>
  <si>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</si>
  <si>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</si>
  <si>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</si>
  <si>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</si>
  <si>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</si>
  <si>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</si>
  <si>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</si>
  <si>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</si>
  <si>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</si>
  <si>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</si>
  <si>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</si>
  <si>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</si>
  <si>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</si>
  <si>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</si>
  <si>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</si>
  <si>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</si>
  <si>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</si>
  <si>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</si>
  <si>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</si>
  <si>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</si>
  <si>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</si>
  <si>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</si>
  <si>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</si>
  <si>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</si>
  <si>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</si>
  <si>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</si>
  <si>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</si>
  <si>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</si>
  <si>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</si>
  <si>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</si>
  <si>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</si>
  <si>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</si>
  <si>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</si>
  <si>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</si>
  <si>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</si>
  <si>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</si>
  <si>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</si>
  <si>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</si>
  <si>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</si>
  <si>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</si>
  <si>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</si>
  <si>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</si>
  <si>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</si>
  <si>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</si>
  <si>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</si>
  <si>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</si>
  <si>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</si>
  <si>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</si>
  <si>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</si>
  <si>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</si>
  <si>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</si>
  <si>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</si>
  <si>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</si>
  <si>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</si>
  <si>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</si>
  <si>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</si>
  <si>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</si>
  <si>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</si>
  <si>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</si>
  <si>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</si>
  <si>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</si>
  <si>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</si>
  <si>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</si>
  <si>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</si>
  <si>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</si>
  <si>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</si>
  <si>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</si>
  <si>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</si>
  <si>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</si>
  <si>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</si>
  <si>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</si>
  <si>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</si>
  <si>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</si>
  <si>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</si>
  <si>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</si>
  <si>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</si>
  <si>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</si>
  <si>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</si>
  <si>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</si>
  <si>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</si>
  <si>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</si>
  <si>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</si>
  <si>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</si>
  <si>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</si>
  <si>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</si>
  <si>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</si>
  <si>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</si>
  <si>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</si>
  <si>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</si>
  <si>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</si>
  <si>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</si>
  <si>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</si>
  <si>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</si>
  <si>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</si>
  <si>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</si>
  <si>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</si>
  <si>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</si>
  <si>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</si>
  <si>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</si>
  <si>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</si>
  <si>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</si>
  <si>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</si>
  <si>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</si>
  <si>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</si>
  <si>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</si>
  <si>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</si>
  <si>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</si>
  <si>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</si>
  <si>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</si>
  <si>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</si>
  <si>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</si>
  <si>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</si>
  <si>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</si>
  <si>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</si>
  <si>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</si>
  <si>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</si>
  <si>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</si>
  <si>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</si>
  <si>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</si>
  <si>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</si>
  <si>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</si>
  <si>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</si>
  <si>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</si>
  <si>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</si>
  <si>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</si>
  <si>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</si>
  <si>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</si>
  <si>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</si>
  <si>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</si>
  <si>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</si>
  <si>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</si>
  <si>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</si>
  <si>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</si>
  <si>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</si>
  <si>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</si>
  <si>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</si>
  <si>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</si>
  <si>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</si>
  <si>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</si>
  <si>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</si>
  <si>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</si>
  <si>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</si>
  <si>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</si>
  <si>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</si>
  <si>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</si>
  <si>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</si>
  <si>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</si>
  <si>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</si>
  <si>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</si>
  <si>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</si>
  <si>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</si>
  <si>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</si>
  <si>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</si>
  <si>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</si>
  <si>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</si>
  <si>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</si>
  <si>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</si>
  <si>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</si>
  <si>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</si>
  <si>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</si>
  <si>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</si>
  <si>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</si>
  <si>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</si>
  <si>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</si>
  <si>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</si>
  <si>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</si>
  <si>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</si>
  <si>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</si>
  <si>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</si>
  <si>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</si>
  <si>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</si>
  <si>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</si>
  <si>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</si>
  <si>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</si>
  <si>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</si>
  <si>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</si>
  <si>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</si>
  <si>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</si>
  <si>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</si>
  <si>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</si>
  <si>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</si>
  <si>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</si>
  <si>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</si>
  <si>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</si>
  <si>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</si>
  <si>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</si>
  <si>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</si>
  <si>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</si>
  <si>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</si>
  <si>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</si>
  <si>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</si>
  <si>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</si>
  <si>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</si>
  <si>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</si>
  <si>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</si>
  <si>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</si>
  <si>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</si>
  <si>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</si>
  <si>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</si>
  <si>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</si>
  <si>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</si>
  <si>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</si>
  <si>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</si>
  <si>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</si>
  <si>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</si>
  <si>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</si>
  <si>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</si>
  <si>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</si>
  <si>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</si>
  <si>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</si>
  <si>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</si>
  <si>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</si>
  <si>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</si>
  <si>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</si>
  <si>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</si>
  <si>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</si>
  <si>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</si>
  <si>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</si>
  <si>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</si>
  <si>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</si>
  <si>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</si>
  <si>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</si>
  <si>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</si>
  <si>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</si>
  <si>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</si>
  <si>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</si>
  <si>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</si>
  <si>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</si>
  <si>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</si>
  <si>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</si>
  <si>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</si>
  <si>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</si>
  <si>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</si>
  <si>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</si>
  <si>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</si>
  <si>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</si>
  <si>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</si>
  <si>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</si>
  <si>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</si>
  <si>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</si>
  <si>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</si>
  <si>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</si>
  <si>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</si>
  <si>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</si>
  <si>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</si>
  <si>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</si>
  <si>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</si>
  <si>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</si>
  <si>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</si>
  <si>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</si>
  <si>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</si>
  <si>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</si>
  <si>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</si>
  <si>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</si>
  <si>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</si>
  <si>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</si>
  <si>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</si>
  <si>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</si>
  <si>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</si>
  <si>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</si>
  <si>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</si>
  <si>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</si>
  <si>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</si>
  <si>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</si>
  <si>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</si>
  <si>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</si>
  <si>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</si>
  <si>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</si>
  <si>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</si>
  <si>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</si>
  <si>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</si>
  <si>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</si>
  <si>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</si>
  <si>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</si>
  <si>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</si>
  <si>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</si>
  <si>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</si>
  <si>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</si>
  <si>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</si>
  <si>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</si>
  <si>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</si>
  <si>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</si>
  <si>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</si>
  <si>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</si>
  <si>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</si>
  <si>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</si>
  <si>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</si>
  <si>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</si>
  <si>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</si>
  <si>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</si>
  <si>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</si>
  <si>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</si>
  <si>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</si>
  <si>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</si>
  <si>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</si>
  <si>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</si>
  <si>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</si>
  <si>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</si>
  <si>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</si>
  <si>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</si>
  <si>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</si>
  <si>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</si>
  <si>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</si>
  <si>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</si>
  <si>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</si>
  <si>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</si>
  <si>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</si>
  <si>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</si>
  <si>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</si>
  <si>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</si>
  <si>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</si>
  <si>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</si>
  <si>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</si>
  <si>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</si>
  <si>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</si>
  <si>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</si>
  <si>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</si>
  <si>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</si>
  <si>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</si>
  <si>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</si>
  <si>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</si>
  <si>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</si>
  <si>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</si>
  <si>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</si>
  <si>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</si>
  <si>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</si>
  <si>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</si>
  <si>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</si>
  <si>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</si>
  <si>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</si>
  <si>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</si>
  <si>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</si>
  <si>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</si>
  <si>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</si>
  <si>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</si>
  <si>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</si>
  <si>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</si>
  <si>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</si>
  <si>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</si>
  <si>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</si>
  <si>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</si>
  <si>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</si>
  <si>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</si>
  <si>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</si>
  <si>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</si>
  <si>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</si>
  <si>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</si>
  <si>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</si>
  <si>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</si>
  <si>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</si>
  <si>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</si>
  <si>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</si>
  <si>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</si>
  <si>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</si>
  <si>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</si>
  <si>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</si>
  <si>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</si>
  <si>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</si>
  <si>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</si>
  <si>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</si>
  <si>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</si>
  <si>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</si>
  <si>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</si>
  <si>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</si>
  <si>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</si>
  <si>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</si>
  <si>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</si>
  <si>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</si>
  <si>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</si>
  <si>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</si>
  <si>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</si>
  <si>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</si>
  <si>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</si>
  <si>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</si>
  <si>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</si>
  <si>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</si>
  <si>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</si>
  <si>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</si>
  <si>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</si>
  <si>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</si>
  <si>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</si>
  <si>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</si>
  <si>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</si>
  <si>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</si>
  <si>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</si>
  <si>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</si>
  <si>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</si>
  <si>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</si>
  <si>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</si>
  <si>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</si>
  <si>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</si>
  <si>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</si>
  <si>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</si>
  <si>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</si>
  <si>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</si>
  <si>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</si>
  <si>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</si>
  <si>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</si>
  <si>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</si>
  <si>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</si>
  <si>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</si>
  <si>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</si>
  <si>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</si>
  <si>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</si>
  <si>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</si>
  <si>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</si>
  <si>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</si>
  <si>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</si>
  <si>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</si>
  <si>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</si>
  <si>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</si>
  <si>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</si>
  <si>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</si>
  <si>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</si>
  <si>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</si>
  <si>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</si>
  <si>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</si>
  <si>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</si>
  <si>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</si>
  <si>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</si>
  <si>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</si>
  <si>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</si>
  <si>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</si>
  <si>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</si>
  <si>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</si>
  <si>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</si>
  <si>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</si>
  <si>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</si>
  <si>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</si>
  <si>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</si>
  <si>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</si>
  <si>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</si>
  <si>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</si>
  <si>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</si>
  <si>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</si>
  <si>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</si>
  <si>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</si>
  <si>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</si>
  <si>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</si>
  <si>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</si>
  <si>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</si>
  <si>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</si>
  <si>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</si>
  <si>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</si>
  <si>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</si>
  <si>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</si>
  <si>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</si>
  <si>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</si>
  <si>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</si>
  <si>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</si>
  <si>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</si>
  <si>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</si>
  <si>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</si>
  <si>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</si>
  <si>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</si>
  <si>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</si>
  <si>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</si>
  <si>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</si>
  <si>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</si>
  <si>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</si>
  <si>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</si>
  <si>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</si>
  <si>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</si>
  <si>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</si>
  <si>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</si>
  <si>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</si>
  <si>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</si>
  <si>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</si>
  <si>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</si>
  <si>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</si>
  <si>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</si>
  <si>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</si>
  <si>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</si>
  <si>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</si>
  <si>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</si>
  <si>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</si>
  <si>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</si>
  <si>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</si>
  <si>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</si>
  <si>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</si>
  <si>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</si>
  <si>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</si>
  <si>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</si>
  <si>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</si>
  <si>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</si>
  <si>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</si>
  <si>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</si>
  <si>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</si>
  <si>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</si>
  <si>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</si>
  <si>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</si>
  <si>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</si>
  <si>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</si>
  <si>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</si>
  <si>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</si>
  <si>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</si>
  <si>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</si>
  <si>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</si>
  <si>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</si>
  <si>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</si>
  <si>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</si>
  <si>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</si>
  <si>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</si>
  <si>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</si>
  <si>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</si>
  <si>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</si>
  <si>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</si>
  <si>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</si>
  <si>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</si>
  <si>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</si>
  <si>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</si>
  <si>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</si>
  <si>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</si>
  <si>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</si>
  <si>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</si>
  <si>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</si>
  <si>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</si>
  <si>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</si>
  <si>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</si>
  <si>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</si>
  <si>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</si>
  <si>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</si>
  <si>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</si>
  <si>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</si>
  <si>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</si>
  <si>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</si>
  <si>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</si>
  <si>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</si>
  <si>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</si>
  <si>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</si>
  <si>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</si>
  <si>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</si>
  <si>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</si>
  <si>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</si>
  <si>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</si>
  <si>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</si>
  <si>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</si>
  <si>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</si>
  <si>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</si>
  <si>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</si>
  <si>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</si>
  <si>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</si>
  <si>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</si>
  <si>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</si>
  <si>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</si>
  <si>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</si>
  <si>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</si>
  <si>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</si>
  <si>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</si>
  <si>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</si>
  <si>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</si>
  <si>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</si>
  <si>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</si>
  <si>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</si>
  <si>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</si>
  <si>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</si>
  <si>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</si>
  <si>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</si>
  <si>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</si>
  <si>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</si>
  <si>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</si>
  <si>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</si>
  <si>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</si>
  <si>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</si>
  <si>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</si>
  <si>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</si>
  <si>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</si>
  <si>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</si>
  <si>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</si>
  <si>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</si>
  <si>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</si>
  <si>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</si>
  <si>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</si>
  <si>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</si>
  <si>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</si>
  <si>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</si>
  <si>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</si>
  <si>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</si>
  <si>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</si>
  <si>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</si>
  <si>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</si>
  <si>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</si>
  <si>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</si>
  <si>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</si>
  <si>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</si>
  <si>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</si>
  <si>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</si>
  <si>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</si>
  <si>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</si>
  <si>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</si>
  <si>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</si>
  <si>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</si>
  <si>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</si>
  <si>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</si>
  <si>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</si>
  <si>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</si>
  <si>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</si>
  <si>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</si>
  <si>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</si>
  <si>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</si>
  <si>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</si>
  <si>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</si>
  <si>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</si>
  <si>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</si>
  <si>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</si>
  <si>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</si>
  <si>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</si>
  <si>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</si>
  <si>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</si>
  <si>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</si>
  <si>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</si>
  <si>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</si>
  <si>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</si>
  <si>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</si>
  <si>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</si>
  <si>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</si>
  <si>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</si>
  <si>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</si>
  <si>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</si>
  <si>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</si>
  <si>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</si>
  <si>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</si>
  <si>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</si>
  <si>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</si>
  <si>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</si>
  <si>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</si>
  <si>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</si>
  <si>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</si>
  <si>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</si>
  <si>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</si>
  <si>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</si>
  <si>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</si>
  <si>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</si>
  <si>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</si>
  <si>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</si>
  <si>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</si>
  <si>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</si>
  <si>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</si>
  <si>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</si>
  <si>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</si>
  <si>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</si>
  <si>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</si>
  <si>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</si>
  <si>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</si>
  <si>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</si>
  <si>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</si>
  <si>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</si>
  <si>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</si>
  <si>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</si>
  <si>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</si>
  <si>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</si>
  <si>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</si>
  <si>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</si>
  <si>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</si>
  <si>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</si>
  <si>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</si>
  <si>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</si>
  <si>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</si>
  <si>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</si>
  <si>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</si>
  <si>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</si>
  <si>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</si>
  <si>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</si>
  <si>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</si>
  <si>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</si>
  <si>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</si>
  <si>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</si>
  <si>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</si>
  <si>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</si>
  <si>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</si>
  <si>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</si>
  <si>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</si>
  <si>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</si>
  <si>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</si>
  <si>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</si>
  <si>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</si>
  <si>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</si>
  <si>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</si>
  <si>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</si>
  <si>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</si>
  <si>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</si>
  <si>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</si>
  <si>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</si>
  <si>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</si>
  <si>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</si>
  <si>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</si>
  <si>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</si>
  <si>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</si>
  <si>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</si>
  <si>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</si>
  <si>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</si>
  <si>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</si>
  <si>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</si>
  <si>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</si>
  <si>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</si>
  <si>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</si>
  <si>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</si>
  <si>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</si>
  <si>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</si>
  <si>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</si>
  <si>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</si>
  <si>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</si>
  <si>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</si>
  <si>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</si>
  <si>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</si>
  <si>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</si>
  <si>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</si>
  <si>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</si>
  <si>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</si>
  <si>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</si>
  <si>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</si>
  <si>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</si>
  <si>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</si>
  <si>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</si>
  <si>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</si>
  <si>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</si>
  <si>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</si>
  <si>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</si>
  <si>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</si>
  <si>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</si>
  <si>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</si>
  <si>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</si>
  <si>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</si>
  <si>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</si>
  <si>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</si>
  <si>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</si>
  <si>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</si>
  <si>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</si>
  <si>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</si>
  <si>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</si>
  <si>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</si>
  <si>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</si>
  <si>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</si>
  <si>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</si>
  <si>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</si>
  <si>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</si>
  <si>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</si>
  <si>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</si>
  <si>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</si>
  <si>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</si>
  <si>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</si>
  <si>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</si>
  <si>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</si>
  <si>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</si>
  <si>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</si>
  <si>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</si>
  <si>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</si>
  <si>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</si>
  <si>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</si>
  <si>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</si>
  <si>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</si>
  <si>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</si>
  <si>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</si>
  <si>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</si>
  <si>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</si>
  <si>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</si>
  <si>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</si>
  <si>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</si>
  <si>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</si>
  <si>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</si>
  <si>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</si>
  <si>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</si>
  <si>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</si>
  <si>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</si>
  <si>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</si>
  <si>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</si>
  <si>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</si>
  <si>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</si>
  <si>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</si>
  <si>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</si>
  <si>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</si>
  <si>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</si>
  <si>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</si>
  <si>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</si>
  <si>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</si>
  <si>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</si>
  <si>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</si>
  <si>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</si>
  <si>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</si>
  <si>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</si>
  <si>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</si>
  <si>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</si>
  <si>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</si>
  <si>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</si>
  <si>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</si>
  <si>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</si>
  <si>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</si>
  <si>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</si>
  <si>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</si>
  <si>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</si>
  <si>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</si>
  <si>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</si>
  <si>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</si>
  <si>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</si>
  <si>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</si>
  <si>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</si>
  <si>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</si>
  <si>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</si>
  <si>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</si>
  <si>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</si>
  <si>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</si>
  <si>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</si>
  <si>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</si>
  <si>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</si>
  <si>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</si>
  <si>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</si>
  <si>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</si>
  <si>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</si>
  <si>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</si>
  <si>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</si>
  <si>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</si>
  <si>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</si>
  <si>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</si>
  <si>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</si>
  <si>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</si>
  <si>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</si>
  <si>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</si>
  <si>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</si>
  <si>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</si>
  <si>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</si>
  <si>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</si>
  <si>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</si>
  <si>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</si>
  <si>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</si>
  <si>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</si>
  <si>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</si>
  <si>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</si>
  <si>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</si>
  <si>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</si>
  <si>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</si>
  <si>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</si>
  <si>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</si>
  <si>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</si>
  <si>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</si>
  <si>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</si>
  <si>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</si>
  <si>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</si>
  <si>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</si>
  <si>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</si>
  <si>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</si>
  <si>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</si>
  <si>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</si>
  <si>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</si>
  <si>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</si>
  <si>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</si>
  <si>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</si>
  <si>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</si>
  <si>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</si>
  <si>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</si>
  <si>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</si>
  <si>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</si>
  <si>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</si>
  <si>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</si>
  <si>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</si>
  <si>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</si>
  <si>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</si>
  <si>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</si>
  <si>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</si>
  <si>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</si>
  <si>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</si>
  <si>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</si>
  <si>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</si>
  <si>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</si>
  <si>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</si>
  <si>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</si>
  <si>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</si>
  <si>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</si>
  <si>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</si>
  <si>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</si>
  <si>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</si>
  <si>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</si>
  <si>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</si>
  <si>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</si>
  <si>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</si>
  <si>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</si>
  <si>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</si>
  <si>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</si>
  <si>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</si>
  <si>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</si>
  <si>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</si>
  <si>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</si>
  <si>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</si>
  <si>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</si>
  <si>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</si>
  <si>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</si>
  <si>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</si>
  <si>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</si>
  <si>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</si>
  <si>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</si>
  <si>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</si>
  <si>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</si>
  <si>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</si>
  <si>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</si>
  <si>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</si>
  <si>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</si>
  <si>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</si>
  <si>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</si>
  <si>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</si>
  <si>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</si>
  <si>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</si>
  <si>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</si>
  <si>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</si>
  <si>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</si>
  <si>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</si>
  <si>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</si>
  <si>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</si>
  <si>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</si>
  <si>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</si>
  <si>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</si>
  <si>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</si>
  <si>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</si>
  <si>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</si>
  <si>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</si>
  <si>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</si>
  <si>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</si>
  <si>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</si>
  <si>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</si>
  <si>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</si>
  <si>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</si>
  <si>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</si>
  <si>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</si>
  <si>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</si>
  <si>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</si>
  <si>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</si>
  <si>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</si>
  <si>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</si>
  <si>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</si>
  <si>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</si>
  <si>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</si>
  <si>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</si>
  <si>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</si>
  <si>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</si>
  <si>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</si>
  <si>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</si>
  <si>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</si>
  <si>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</si>
  <si>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</si>
  <si>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</si>
  <si>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</si>
  <si>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</si>
  <si>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</si>
  <si>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</si>
  <si>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</si>
  <si>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</si>
  <si>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</si>
  <si>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</si>
  <si>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</si>
  <si>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</si>
  <si>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</si>
  <si>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</si>
  <si>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</si>
  <si>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</si>
  <si>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</si>
  <si>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</si>
  <si>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</si>
  <si>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</si>
  <si>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</si>
  <si>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</si>
  <si>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</si>
  <si>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</si>
  <si>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</si>
  <si>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</si>
  <si>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</si>
  <si>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</si>
  <si>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</si>
  <si>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</si>
  <si>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</si>
  <si>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</si>
  <si>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</si>
  <si>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</si>
  <si>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</si>
  <si>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</si>
  <si>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</si>
  <si>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</si>
  <si>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</si>
  <si>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</si>
  <si>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</si>
  <si>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</si>
  <si>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</si>
  <si>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</si>
  <si>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</si>
  <si>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</si>
  <si>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</si>
  <si>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</si>
  <si>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</si>
  <si>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</si>
  <si>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</si>
  <si>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</si>
  <si>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</si>
  <si>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</si>
  <si>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</si>
  <si>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</si>
  <si>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</si>
  <si>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</si>
  <si>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</si>
  <si>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</si>
  <si>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</si>
  <si>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</si>
  <si>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</si>
  <si>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</si>
  <si>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</si>
  <si>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</si>
  <si>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</si>
  <si>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</si>
  <si>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</si>
  <si>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</si>
  <si>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</si>
  <si>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</si>
  <si>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</si>
  <si>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</si>
  <si>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</si>
  <si>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</si>
  <si>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</si>
  <si>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</si>
  <si>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</si>
  <si>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</si>
  <si>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</si>
  <si>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</si>
  <si>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</si>
  <si>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</si>
  <si>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</si>
  <si>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</si>
  <si>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</si>
  <si>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</si>
  <si>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</si>
  <si>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</si>
  <si>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</si>
  <si>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</si>
  <si>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</si>
  <si>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</si>
  <si>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</si>
  <si>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</si>
  <si>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</si>
  <si>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</si>
  <si>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</si>
  <si>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</si>
  <si>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</si>
  <si>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</si>
  <si>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</si>
  <si>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</si>
  <si>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</si>
  <si>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</si>
  <si>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</si>
  <si>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</si>
  <si>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</si>
  <si>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</si>
  <si>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</si>
  <si>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</si>
  <si>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</si>
  <si>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</si>
  <si>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</si>
  <si>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</si>
  <si>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</si>
  <si>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</si>
  <si>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</si>
  <si>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</si>
  <si>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</si>
  <si>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</si>
  <si>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</si>
  <si>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</si>
  <si>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</si>
  <si>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</si>
  <si>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</si>
  <si>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</si>
  <si>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</si>
  <si>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</si>
  <si>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</si>
  <si>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</si>
  <si>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</si>
  <si>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</si>
  <si>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</si>
  <si>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</si>
  <si>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</si>
  <si>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</si>
  <si>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</si>
  <si>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</si>
  <si>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</si>
  <si>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</si>
  <si>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</si>
  <si>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</si>
  <si>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</si>
  <si>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</si>
  <si>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</si>
  <si>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</si>
  <si>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</si>
  <si>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</si>
  <si>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</si>
  <si>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</si>
  <si>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</si>
  <si>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</si>
  <si>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</si>
  <si>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</si>
  <si>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</si>
  <si>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</si>
  <si>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</si>
  <si>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</si>
  <si>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</si>
  <si>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</si>
  <si>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</si>
  <si>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</si>
  <si>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</si>
  <si>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</si>
  <si>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</si>
  <si>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</si>
  <si>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</si>
  <si>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</si>
  <si>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</si>
  <si>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</si>
  <si>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</si>
  <si>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</si>
  <si>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</si>
  <si>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</si>
  <si>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</si>
  <si>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</si>
  <si>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</si>
  <si>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</si>
  <si>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</si>
  <si>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</si>
  <si>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</si>
  <si>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</si>
  <si>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</si>
  <si>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</si>
  <si>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</si>
  <si>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</si>
  <si>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</si>
  <si>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</si>
  <si>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</si>
  <si>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</si>
  <si>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</si>
  <si>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</si>
  <si>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</si>
  <si>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</si>
  <si>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</si>
  <si>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</si>
  <si>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</si>
  <si>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</si>
  <si>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</si>
  <si>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</si>
  <si>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</si>
  <si>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</si>
  <si>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</si>
  <si>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</si>
  <si>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</si>
  <si>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</si>
  <si>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</si>
  <si>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</si>
  <si>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</si>
  <si>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</si>
  <si>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</si>
  <si>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</si>
  <si>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</si>
  <si>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</si>
  <si>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</si>
  <si>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</si>
  <si>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</si>
  <si>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</si>
  <si>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</si>
  <si>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</si>
  <si>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</si>
  <si>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</si>
  <si>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</si>
  <si>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</si>
  <si>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</si>
  <si>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</si>
  <si>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</si>
  <si>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</si>
  <si>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</si>
  <si>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</si>
  <si>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</si>
  <si>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</si>
  <si>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</si>
  <si>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</si>
  <si>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</si>
  <si>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</si>
  <si>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</si>
  <si>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</si>
  <si>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</si>
  <si>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</si>
  <si>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</si>
  <si>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</si>
  <si>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</si>
  <si>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</si>
  <si>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</si>
  <si>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</si>
  <si>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</si>
  <si>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</si>
  <si>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</si>
  <si>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</si>
  <si>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</si>
  <si>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</si>
  <si>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</si>
  <si>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</si>
  <si>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</si>
  <si>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</si>
  <si>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</si>
  <si>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</si>
  <si>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</si>
  <si>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</si>
  <si>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</si>
  <si>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</si>
  <si>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</si>
  <si>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</si>
  <si>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</si>
  <si>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</si>
  <si>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</si>
  <si>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</si>
  <si>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</si>
  <si>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</si>
  <si>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</si>
  <si>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</si>
  <si>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</si>
  <si>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</si>
  <si>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</si>
  <si>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</si>
  <si>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</si>
  <si>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</si>
  <si>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</si>
  <si>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</si>
  <si>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</si>
  <si>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</si>
  <si>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</si>
  <si>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</si>
  <si>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</si>
  <si>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</si>
  <si>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</si>
  <si>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</si>
  <si>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</si>
  <si>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</si>
  <si>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</si>
  <si>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</si>
  <si>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</si>
  <si>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</si>
  <si>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</si>
  <si>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</si>
  <si>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</si>
  <si>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</si>
  <si>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</si>
  <si>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</si>
  <si>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</si>
  <si>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</si>
  <si>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</si>
  <si>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</si>
  <si>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</si>
  <si>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</si>
  <si>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</si>
  <si>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</si>
  <si>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</si>
  <si>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</si>
  <si>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</si>
  <si>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</si>
  <si>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</si>
  <si>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</si>
  <si>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</si>
  <si>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</si>
  <si>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</si>
  <si>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</si>
  <si>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</si>
  <si>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</si>
  <si>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</si>
  <si>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</si>
  <si>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</si>
  <si>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</si>
  <si>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</si>
  <si>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</si>
  <si>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</si>
  <si>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</si>
  <si>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</si>
  <si>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</si>
  <si>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</si>
  <si>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</si>
  <si>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</si>
  <si>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</si>
  <si>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</si>
  <si>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</si>
  <si>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</si>
  <si>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</si>
  <si>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</si>
  <si>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</si>
  <si>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</si>
  <si>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</si>
  <si>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</si>
  <si>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</si>
  <si>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</si>
  <si>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</si>
  <si>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</si>
  <si>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</si>
  <si>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</si>
  <si>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</si>
  <si>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</si>
  <si>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</si>
  <si>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</si>
  <si>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</si>
  <si>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</si>
  <si>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</si>
  <si>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</si>
  <si>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</si>
  <si>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</si>
  <si>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</si>
  <si>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</si>
  <si>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</si>
  <si>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</si>
  <si>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</si>
  <si>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</si>
  <si>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</si>
  <si>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</si>
  <si>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</si>
  <si>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</si>
  <si>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</si>
  <si>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</si>
  <si>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</si>
  <si>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</si>
  <si>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</si>
  <si>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</si>
  <si>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</si>
  <si>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</si>
  <si>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</si>
  <si>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</si>
  <si>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</si>
  <si>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</si>
  <si>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</si>
  <si>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</si>
  <si>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</si>
  <si>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</si>
  <si>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</si>
  <si>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</si>
  <si>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</si>
  <si>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</si>
  <si>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</si>
  <si>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</si>
  <si>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</si>
  <si>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</si>
  <si>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</si>
  <si>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</si>
  <si>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</si>
  <si>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</si>
  <si>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</si>
  <si>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</si>
  <si>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</si>
  <si>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</si>
  <si>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</si>
  <si>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</si>
  <si>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</si>
  <si>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</si>
  <si>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</si>
  <si>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</si>
  <si>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</si>
  <si>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</si>
  <si>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</si>
  <si>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</si>
  <si>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</si>
  <si>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</si>
  <si>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</si>
  <si>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</si>
  <si>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</si>
  <si>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</si>
  <si>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</si>
  <si>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</si>
  <si>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</si>
  <si>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</si>
  <si>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</si>
  <si>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</si>
  <si>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</si>
  <si>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</si>
  <si>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</si>
  <si>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</si>
  <si>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</si>
  <si>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</si>
  <si>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</si>
  <si>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</si>
  <si>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</si>
  <si>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</si>
  <si>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</si>
  <si>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</si>
  <si>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</si>
  <si>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</si>
  <si>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</si>
  <si>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</si>
  <si>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</si>
  <si>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</si>
  <si>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</si>
  <si>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</si>
  <si>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</si>
  <si>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</si>
  <si>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</si>
  <si>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</si>
  <si>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</si>
  <si>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</si>
  <si>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</si>
  <si>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</si>
  <si>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</si>
  <si>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</si>
  <si>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</si>
  <si>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</si>
  <si>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</si>
  <si>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</si>
  <si>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</si>
  <si>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</si>
  <si>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</si>
  <si>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</si>
  <si>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</si>
  <si>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</si>
  <si>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</si>
  <si>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</si>
  <si>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</si>
  <si>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</si>
  <si>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</si>
  <si>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</si>
  <si>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</si>
  <si>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</si>
  <si>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</si>
  <si>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</si>
  <si>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</si>
  <si>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</si>
  <si>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</si>
  <si>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</si>
  <si>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</si>
  <si>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</si>
  <si>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</si>
  <si>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</si>
  <si>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</si>
  <si>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</si>
  <si>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</si>
  <si>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</si>
  <si>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</si>
  <si>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</si>
  <si>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</si>
  <si>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</si>
  <si>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</si>
  <si>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</si>
  <si>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</si>
  <si>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</si>
  <si>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</si>
  <si>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</si>
  <si>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</si>
  <si>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</si>
  <si>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</si>
  <si>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</si>
  <si>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</si>
  <si>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</si>
  <si>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</si>
  <si>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</si>
  <si>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</si>
  <si>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</si>
  <si>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</si>
  <si>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</si>
  <si>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</si>
  <si>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</si>
  <si>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</si>
  <si>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</si>
  <si>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</si>
  <si>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</si>
  <si>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</si>
  <si>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</si>
  <si>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</si>
  <si>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</si>
  <si>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</si>
  <si>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</si>
  <si>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</si>
  <si>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</si>
  <si>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</si>
  <si>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</si>
  <si>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</si>
  <si>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</si>
  <si>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</si>
  <si>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</si>
  <si>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</si>
  <si>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</si>
  <si>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</si>
  <si>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</si>
  <si>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</si>
  <si>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</si>
  <si>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</si>
  <si>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</si>
  <si>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</si>
  <si>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</si>
  <si>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</si>
  <si>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</si>
  <si>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</si>
  <si>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</si>
  <si>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</si>
  <si>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</si>
  <si>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</si>
  <si>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</si>
  <si>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</si>
  <si>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</si>
  <si>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</si>
  <si>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</si>
  <si>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</si>
  <si>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</si>
  <si>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</si>
  <si>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</si>
  <si>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</si>
  <si>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</si>
  <si>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</si>
  <si>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</si>
  <si>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</si>
  <si>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</si>
  <si>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</si>
  <si>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</si>
  <si>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</si>
  <si>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</si>
  <si>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</si>
  <si>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</si>
  <si>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</si>
  <si>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</si>
  <si>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</si>
  <si>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</si>
  <si>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</si>
  <si>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</si>
  <si>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</si>
  <si>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</si>
  <si>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</si>
  <si>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</si>
  <si>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</si>
  <si>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</si>
  <si>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</si>
  <si>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</si>
  <si>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</si>
  <si>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</si>
  <si>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</si>
  <si>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</si>
  <si>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</si>
  <si>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</si>
  <si>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</si>
  <si>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</si>
  <si>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</si>
  <si>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</si>
  <si>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</si>
  <si>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</si>
  <si>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</si>
  <si>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</si>
  <si>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</si>
  <si>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</si>
  <si>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</si>
  <si>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</si>
  <si>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</si>
  <si>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</si>
  <si>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</si>
  <si>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</si>
  <si>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</si>
  <si>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</si>
  <si>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</si>
  <si>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</si>
  <si>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</si>
  <si>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</si>
  <si>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</si>
  <si>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</si>
  <si>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</si>
  <si>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</si>
  <si>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</si>
  <si>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</si>
  <si>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</si>
  <si>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</si>
  <si>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</si>
  <si>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</si>
  <si>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</si>
  <si>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</si>
  <si>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</si>
  <si>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</si>
  <si>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</si>
  <si>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</si>
  <si>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</si>
  <si>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</si>
  <si>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</si>
  <si>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</si>
  <si>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</si>
  <si>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</si>
  <si>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</si>
  <si>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</si>
  <si>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</si>
  <si>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</si>
  <si>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</si>
  <si>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</si>
  <si>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</si>
  <si>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</si>
  <si>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</si>
  <si>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</si>
  <si>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</si>
  <si>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</si>
  <si>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</si>
  <si>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</si>
  <si>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</si>
  <si>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</si>
  <si>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</si>
  <si>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</si>
  <si>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</si>
  <si>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</si>
  <si>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</si>
  <si>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</si>
  <si>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</si>
  <si>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</si>
  <si>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</si>
  <si>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</si>
  <si>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</si>
  <si>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</si>
  <si>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</si>
  <si>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</si>
  <si>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</si>
  <si>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</si>
  <si>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</si>
  <si>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</si>
  <si>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</si>
  <si>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</si>
  <si>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</si>
  <si>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</si>
  <si>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</si>
  <si>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</si>
  <si>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</si>
  <si>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</si>
  <si>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</si>
  <si>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</si>
  <si>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</si>
  <si>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</si>
  <si>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</si>
  <si>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</si>
  <si>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</si>
  <si>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</si>
  <si>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</si>
  <si>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</si>
  <si>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</si>
  <si>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</si>
  <si>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</si>
  <si>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</si>
  <si>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</si>
  <si>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</si>
  <si>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</si>
  <si>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</si>
  <si>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</si>
  <si>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</si>
  <si>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</si>
  <si>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</si>
  <si>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</si>
  <si>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</si>
  <si>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</si>
  <si>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</si>
  <si>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</si>
  <si>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</si>
  <si>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</si>
  <si>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</si>
  <si>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</si>
  <si>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</si>
  <si>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</si>
  <si>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</si>
  <si>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</si>
  <si>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</si>
  <si>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</si>
  <si>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</si>
  <si>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</si>
  <si>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</si>
  <si>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</si>
  <si>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</si>
  <si>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</si>
  <si>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</si>
  <si>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</si>
  <si>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</si>
  <si>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</si>
  <si>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</si>
  <si>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</si>
  <si>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</si>
  <si>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</si>
  <si>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</si>
  <si>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</si>
  <si>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</si>
  <si>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</si>
  <si>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</si>
  <si>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</si>
  <si>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</si>
  <si>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</si>
  <si>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</si>
  <si>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</si>
  <si>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</si>
  <si>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</si>
  <si>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</si>
  <si>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</si>
  <si>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</si>
  <si>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</si>
  <si>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</si>
  <si>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</si>
  <si>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</si>
  <si>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</si>
  <si>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</si>
  <si>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</si>
  <si>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</si>
  <si>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</si>
  <si>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</si>
  <si>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</si>
  <si>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</si>
  <si>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</si>
  <si>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</si>
  <si>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</si>
  <si>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</si>
  <si>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</si>
  <si>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</si>
  <si>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</si>
  <si>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</si>
  <si>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</si>
  <si>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</si>
  <si>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</si>
  <si>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</si>
  <si>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</si>
  <si>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</si>
  <si>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</si>
  <si>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</si>
  <si>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</si>
  <si>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</si>
  <si>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</si>
  <si>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</si>
  <si>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</si>
  <si>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</si>
  <si>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</si>
  <si>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</si>
  <si>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</si>
  <si>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</si>
  <si>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</si>
  <si>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</si>
  <si>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</si>
  <si>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</si>
  <si>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</si>
  <si>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</si>
  <si>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</si>
  <si>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</si>
  <si>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</si>
  <si>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</si>
  <si>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</si>
  <si>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</si>
  <si>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</si>
  <si>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</si>
  <si>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</si>
  <si>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</si>
  <si>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</si>
  <si>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</si>
  <si>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</si>
  <si>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</si>
  <si>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</si>
  <si>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</si>
  <si>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</si>
  <si>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</si>
  <si>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</si>
  <si>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</si>
  <si>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</si>
  <si>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</si>
  <si>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</si>
  <si>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</si>
  <si>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</si>
  <si>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</si>
  <si>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</si>
  <si>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</si>
  <si>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</si>
  <si>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</si>
  <si>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</si>
  <si>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</si>
  <si>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</si>
  <si>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</si>
  <si>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</si>
  <si>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</si>
  <si>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</si>
  <si>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</si>
  <si>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</si>
  <si>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</si>
  <si>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</si>
  <si>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</si>
  <si>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</si>
  <si>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</si>
  <si>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</si>
  <si>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</si>
  <si>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</si>
  <si>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</si>
  <si>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</si>
  <si>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</si>
  <si>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</si>
  <si>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</si>
  <si>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</si>
  <si>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</si>
  <si>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</si>
  <si>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</si>
  <si>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</si>
  <si>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</si>
  <si>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</si>
  <si>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</si>
  <si>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</si>
  <si>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</si>
  <si>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</si>
  <si>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</si>
  <si>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</si>
  <si>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</si>
  <si>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</si>
  <si>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</si>
  <si>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</si>
  <si>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</si>
  <si>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</si>
  <si>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</si>
  <si>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</si>
  <si>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</si>
  <si>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</si>
  <si>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</si>
  <si>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</si>
  <si>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</si>
  <si>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</si>
  <si>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</si>
  <si>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</si>
  <si>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</si>
  <si>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</si>
  <si>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</si>
  <si>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</si>
  <si>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</si>
  <si>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</si>
  <si>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</si>
  <si>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</si>
  <si>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</si>
  <si>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</si>
  <si>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</si>
  <si>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</si>
  <si>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</si>
  <si>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</si>
  <si>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</si>
  <si>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</si>
  <si>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</si>
  <si>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</si>
  <si>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</si>
  <si>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</si>
  <si>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</si>
  <si>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</si>
  <si>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</si>
  <si>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</si>
  <si>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</si>
  <si>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</si>
  <si>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</si>
  <si>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</si>
  <si>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</si>
  <si>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</si>
  <si>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</si>
  <si>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</si>
  <si>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</si>
  <si>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</si>
  <si>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</si>
  <si>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</si>
  <si>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</si>
  <si>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</si>
  <si>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</si>
  <si>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</si>
  <si>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</si>
  <si>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</si>
  <si>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</si>
  <si>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</si>
  <si>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</si>
  <si>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</si>
  <si>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</si>
  <si>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</si>
  <si>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</si>
  <si>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</si>
  <si>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</si>
  <si>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</si>
  <si>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</si>
  <si>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</si>
  <si>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</si>
  <si>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</si>
  <si>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</si>
  <si>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</si>
  <si>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</si>
  <si>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</si>
  <si>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</si>
  <si>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</si>
  <si>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</si>
  <si>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</si>
  <si>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</si>
  <si>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</si>
  <si>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</si>
  <si>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</si>
  <si>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</si>
  <si>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</si>
  <si>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</si>
  <si>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</si>
  <si>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</si>
  <si>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</si>
  <si>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</si>
  <si>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</si>
  <si>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</si>
  <si>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</si>
  <si>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</si>
  <si>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</si>
  <si>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</si>
  <si>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</si>
  <si>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</si>
  <si>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</si>
  <si>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</si>
  <si>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</si>
  <si>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</si>
  <si>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</si>
  <si>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</si>
  <si>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</si>
  <si>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</si>
  <si>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</si>
  <si>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</si>
  <si>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</si>
  <si>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</si>
  <si>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</si>
  <si>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</si>
  <si>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</si>
  <si>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</si>
  <si>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</si>
  <si>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</si>
  <si>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</si>
  <si>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</si>
  <si>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</si>
  <si>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</si>
  <si>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</si>
  <si>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</si>
  <si>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</si>
  <si>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</si>
  <si>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</si>
  <si>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</si>
  <si>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</si>
  <si>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</si>
  <si>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</si>
  <si>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</si>
  <si>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</si>
  <si>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</si>
  <si>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</si>
  <si>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</si>
  <si>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</si>
  <si>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</si>
  <si>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</si>
  <si>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</si>
  <si>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</si>
  <si>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</si>
  <si>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</si>
  <si>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</si>
  <si>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</si>
  <si>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</si>
  <si>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</si>
  <si>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</si>
  <si>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</si>
  <si>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</si>
  <si>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</si>
  <si>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</si>
  <si>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</si>
  <si>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</si>
  <si>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</si>
  <si>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</si>
  <si>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</si>
  <si>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</si>
  <si>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</si>
  <si>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</si>
  <si>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</si>
  <si>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</si>
  <si>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</si>
  <si>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</si>
  <si>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</si>
  <si>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</si>
  <si>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</si>
  <si>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</si>
  <si>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</si>
  <si>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</si>
  <si>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</si>
  <si>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</si>
  <si>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</si>
  <si>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</si>
  <si>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</si>
  <si>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</si>
  <si>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</si>
  <si>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</si>
  <si>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</si>
  <si>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</si>
  <si>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</si>
  <si>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</si>
  <si>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</si>
  <si>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</si>
  <si>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</si>
  <si>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</si>
  <si>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</si>
  <si>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</si>
  <si>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</si>
  <si>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</si>
  <si>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</si>
  <si>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</si>
  <si>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</si>
  <si>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</si>
  <si>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</si>
  <si>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</si>
  <si>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</si>
  <si>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</si>
  <si>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</si>
  <si>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</si>
  <si>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</si>
  <si>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</si>
  <si>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</si>
  <si>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</si>
  <si>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</si>
  <si>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</si>
  <si>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</si>
  <si>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</si>
  <si>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</si>
  <si>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</si>
  <si>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</si>
  <si>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</si>
  <si>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</si>
  <si>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</si>
  <si>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</si>
  <si>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</si>
  <si>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</si>
  <si>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</si>
  <si>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</si>
  <si>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</si>
  <si>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</si>
  <si>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</si>
  <si>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</si>
  <si>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</si>
  <si>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</si>
  <si>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</si>
  <si>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</si>
  <si>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</si>
  <si>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</si>
  <si>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</si>
  <si>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</si>
  <si>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</si>
  <si>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</si>
  <si>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</si>
  <si>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</si>
  <si>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</si>
  <si>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</si>
  <si>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</si>
  <si>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</si>
  <si>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</si>
  <si>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</si>
  <si>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</si>
  <si>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</si>
  <si>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</si>
  <si>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</si>
  <si>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</si>
  <si>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</si>
  <si>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</si>
  <si>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</si>
  <si>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</si>
  <si>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</si>
  <si>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</si>
  <si>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</si>
  <si>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</si>
  <si>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</si>
  <si>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</si>
  <si>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</si>
  <si>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</si>
  <si>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</si>
  <si>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</si>
  <si>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</si>
  <si>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</si>
  <si>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</si>
  <si>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</si>
  <si>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</si>
  <si>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</si>
  <si>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</si>
  <si>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</si>
  <si>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</si>
  <si>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</si>
  <si>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</si>
  <si>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</si>
  <si>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</si>
  <si>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</si>
  <si>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</si>
  <si>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</si>
  <si>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</si>
  <si>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</si>
  <si>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</si>
  <si>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</si>
  <si>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</si>
  <si>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</si>
  <si>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</si>
  <si>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</si>
  <si>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</si>
  <si>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</si>
  <si>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</si>
  <si>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</si>
  <si>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</si>
  <si>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</si>
  <si>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</si>
  <si>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</si>
  <si>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</si>
  <si>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</si>
  <si>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</si>
  <si>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</si>
  <si>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</si>
  <si>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</si>
  <si>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</si>
  <si>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</si>
  <si>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</si>
  <si>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</si>
  <si>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</si>
  <si>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</si>
  <si>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</si>
  <si>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</si>
  <si>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</si>
  <si>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</si>
  <si>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</si>
  <si>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</si>
  <si>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</si>
  <si>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</si>
  <si>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</si>
  <si>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</si>
  <si>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</si>
  <si>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</si>
  <si>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</si>
  <si>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</si>
  <si>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</si>
  <si>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</si>
  <si>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</si>
  <si>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</si>
  <si>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</si>
  <si>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</si>
  <si>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</si>
  <si>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</si>
  <si>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</si>
  <si>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</si>
  <si>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</si>
  <si>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</si>
  <si>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</si>
  <si>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</si>
  <si>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</si>
  <si>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</si>
  <si>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</si>
  <si>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</si>
  <si>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</si>
  <si>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</si>
  <si>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</si>
  <si>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</si>
  <si>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</si>
  <si>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</si>
  <si>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</si>
  <si>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</si>
  <si>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</si>
  <si>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</si>
  <si>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</si>
  <si>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</si>
  <si>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</si>
  <si>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</si>
  <si>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</si>
  <si>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</si>
  <si>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</si>
  <si>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</si>
  <si>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</si>
  <si>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</si>
  <si>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</si>
  <si>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</si>
  <si>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</si>
  <si>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</si>
  <si>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</si>
  <si>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</si>
  <si>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</si>
  <si>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</si>
  <si>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</si>
  <si>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</si>
  <si>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</si>
  <si>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</si>
  <si>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</si>
  <si>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</si>
  <si>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</si>
  <si>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</si>
  <si>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</si>
  <si>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</si>
  <si>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</si>
  <si>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</si>
  <si>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</si>
  <si>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</si>
  <si>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</si>
  <si>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</si>
  <si>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</si>
  <si>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</si>
  <si>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</si>
  <si>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</si>
  <si>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</si>
  <si>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</si>
  <si>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</si>
  <si>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</si>
  <si>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</si>
  <si>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</si>
  <si>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</si>
  <si>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</si>
  <si>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</si>
  <si>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</si>
  <si>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</si>
  <si>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</si>
  <si>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</si>
  <si>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</si>
  <si>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</si>
  <si>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</si>
  <si>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</si>
  <si>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</si>
  <si>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</si>
  <si>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</si>
  <si>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</si>
  <si>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</si>
  <si>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</si>
  <si>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</si>
  <si>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</si>
  <si>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</si>
  <si>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</si>
  <si>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</si>
  <si>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</si>
  <si>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</si>
  <si>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</si>
  <si>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</si>
  <si>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</si>
  <si>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</si>
  <si>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</si>
  <si>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</si>
  <si>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</si>
  <si>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</si>
  <si>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</si>
  <si>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</si>
  <si>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</si>
  <si>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</si>
  <si>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</si>
  <si>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</si>
  <si>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</si>
  <si>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</si>
  <si>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</si>
  <si>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</si>
  <si>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</si>
  <si>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</si>
  <si>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</si>
  <si>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</si>
  <si>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</si>
  <si>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</si>
  <si>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</si>
  <si>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</si>
  <si>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</si>
  <si>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</si>
  <si>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</si>
  <si>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</si>
  <si>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</si>
  <si>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</si>
  <si>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</si>
  <si>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</si>
  <si>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</si>
  <si>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</si>
  <si>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</si>
  <si>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</si>
  <si>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</si>
  <si>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</si>
  <si>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</si>
  <si>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</si>
  <si>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</si>
  <si>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</si>
  <si>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</si>
  <si>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</si>
  <si>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</si>
  <si>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</si>
  <si>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</si>
  <si>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</si>
  <si>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</si>
  <si>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</si>
  <si>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</si>
  <si>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</si>
  <si>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</si>
  <si>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</si>
  <si>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</si>
  <si>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</si>
  <si>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</si>
  <si>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</si>
  <si>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</si>
  <si>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</si>
  <si>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</si>
  <si>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</si>
  <si>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</si>
  <si>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</si>
  <si>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</si>
  <si>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</si>
  <si>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</si>
  <si>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</si>
  <si>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</si>
  <si>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</si>
  <si>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</si>
  <si>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</si>
  <si>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</si>
  <si>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</si>
  <si>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</si>
  <si>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</si>
  <si>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</si>
  <si>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</si>
  <si>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</si>
  <si>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</si>
  <si>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</si>
  <si>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</si>
  <si>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</si>
  <si>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</si>
  <si>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</si>
  <si>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</si>
  <si>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</si>
  <si>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</si>
  <si>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</si>
  <si>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</si>
  <si>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</si>
  <si>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</si>
  <si>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</si>
  <si>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</si>
  <si>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</si>
  <si>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</si>
  <si>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</si>
  <si>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</si>
  <si>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</si>
  <si>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</si>
  <si>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</si>
  <si>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</si>
  <si>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</si>
  <si>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</si>
  <si>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</si>
  <si>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</si>
  <si>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</si>
  <si>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</si>
  <si>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</si>
  <si>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</si>
  <si>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</si>
  <si>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</si>
  <si>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</si>
  <si>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</si>
  <si>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</si>
  <si>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</si>
  <si>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</si>
  <si>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</si>
  <si>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</si>
  <si>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</si>
  <si>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</si>
  <si>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</si>
  <si>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</si>
  <si>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</si>
  <si>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</si>
  <si>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</si>
  <si>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</si>
  <si>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</si>
  <si>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</si>
  <si>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</si>
  <si>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</si>
  <si>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</si>
  <si>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</si>
  <si>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</si>
  <si>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</si>
  <si>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</si>
  <si>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</si>
  <si>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</si>
  <si>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</si>
  <si>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</si>
  <si>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</si>
  <si>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</si>
  <si>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</si>
  <si>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</si>
  <si>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</si>
  <si>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</si>
  <si>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</si>
  <si>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</si>
  <si>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</si>
  <si>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</si>
  <si>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</si>
  <si>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</si>
  <si>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</si>
  <si>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</si>
  <si>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</si>
  <si>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</si>
  <si>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</si>
  <si>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</si>
  <si>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</si>
  <si>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</si>
  <si>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</si>
  <si>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</si>
  <si>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</si>
  <si>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</si>
  <si>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</si>
  <si>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</si>
  <si>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</si>
  <si>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</si>
  <si>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</si>
  <si>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</si>
  <si>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</si>
  <si>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</si>
  <si>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</si>
  <si>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</si>
  <si>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</si>
  <si>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</si>
  <si>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</si>
  <si>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</si>
  <si>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</si>
  <si>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</si>
  <si>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</si>
  <si>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</si>
  <si>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</si>
  <si>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</si>
  <si>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</si>
  <si>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</si>
  <si>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</si>
  <si>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</si>
  <si>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</si>
  <si>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</si>
  <si>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</si>
  <si>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</si>
  <si>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</si>
  <si>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</si>
  <si>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</si>
  <si>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</si>
  <si>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</si>
  <si>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</si>
  <si>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</si>
  <si>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</si>
  <si>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</si>
  <si>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</si>
  <si>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</si>
  <si>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</si>
  <si>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</si>
  <si>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</si>
  <si>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</si>
  <si>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</si>
  <si>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</si>
  <si>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</si>
  <si>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</si>
  <si>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</si>
  <si>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</si>
  <si>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</si>
  <si>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</si>
  <si>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</si>
  <si>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</si>
  <si>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</si>
  <si>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</si>
  <si>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</si>
  <si>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</si>
  <si>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</si>
  <si>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</si>
  <si>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</si>
  <si>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</si>
  <si>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</si>
  <si>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</si>
  <si>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</si>
  <si>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</si>
  <si>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</si>
  <si>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</si>
  <si>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</si>
  <si>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</si>
  <si>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</si>
  <si>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</si>
  <si>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</si>
  <si>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</si>
  <si>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</si>
  <si>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</si>
  <si>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</si>
  <si>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</si>
  <si>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</si>
  <si>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</si>
  <si>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</si>
  <si>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</si>
  <si>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</si>
  <si>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</si>
  <si>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</si>
  <si>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</si>
  <si>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</si>
  <si>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</si>
  <si>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</si>
  <si>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</si>
  <si>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</si>
  <si>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</si>
  <si>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</si>
  <si>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</si>
  <si>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</si>
  <si>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</si>
  <si>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</si>
  <si>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</si>
  <si>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</si>
  <si>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</si>
  <si>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</si>
  <si>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</si>
  <si>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</si>
  <si>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</si>
  <si>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</si>
  <si>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</si>
  <si>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</si>
  <si>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</si>
  <si>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</si>
  <si>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</si>
  <si>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</si>
  <si>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</si>
  <si>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</si>
  <si>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</si>
  <si>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</si>
  <si>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</si>
  <si>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</si>
  <si>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</si>
  <si>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</si>
  <si>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</si>
  <si>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</si>
  <si>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</si>
  <si>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</si>
  <si>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</si>
  <si>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</si>
  <si>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</si>
  <si>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</si>
  <si>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</si>
  <si>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</si>
  <si>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</si>
  <si>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</si>
  <si>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</si>
  <si>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</si>
  <si>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</si>
  <si>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</si>
  <si>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</si>
  <si>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</si>
  <si>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</si>
  <si>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</si>
  <si>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</si>
  <si>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</si>
  <si>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</si>
  <si>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</si>
  <si>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</si>
  <si>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</si>
  <si>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</si>
  <si>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</si>
  <si>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</si>
  <si>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</si>
  <si>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</si>
  <si>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</si>
  <si>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</si>
  <si>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</si>
  <si>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</si>
  <si>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</si>
  <si>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</si>
  <si>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</si>
  <si>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</si>
  <si>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</si>
  <si>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</si>
  <si>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</si>
  <si>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</si>
  <si>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</si>
  <si>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</si>
  <si>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</si>
  <si>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</si>
  <si>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</si>
  <si>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</si>
  <si>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</si>
  <si>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</si>
  <si>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</si>
  <si>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</si>
  <si>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</si>
  <si>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</si>
  <si>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</si>
  <si>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</si>
  <si>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</si>
  <si>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</si>
  <si>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</si>
  <si>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</si>
  <si>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</si>
  <si>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</si>
  <si>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</si>
  <si>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</si>
  <si>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</si>
  <si>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</si>
  <si>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</si>
  <si>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</si>
  <si>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</si>
  <si>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</si>
  <si>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</si>
  <si>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</si>
  <si>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</si>
  <si>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</si>
  <si>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</si>
  <si>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</si>
  <si>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</si>
  <si>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</si>
  <si>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</si>
  <si>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</si>
  <si>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</si>
  <si>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</si>
  <si>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</si>
  <si>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</si>
  <si>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</si>
  <si>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</si>
  <si>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</si>
  <si>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</si>
  <si>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</si>
  <si>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</si>
  <si>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</si>
  <si>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</si>
  <si>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</si>
  <si>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</si>
  <si>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</si>
  <si>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</si>
  <si>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</si>
  <si>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</si>
  <si>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</si>
  <si>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</si>
  <si>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</si>
  <si>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</si>
  <si>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</si>
  <si>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</si>
  <si>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</si>
  <si>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</si>
  <si>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</si>
  <si>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</si>
  <si>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</si>
  <si>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</si>
  <si>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</si>
  <si>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</si>
  <si>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</si>
  <si>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</si>
  <si>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</si>
  <si>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</si>
  <si>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</si>
  <si>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</si>
  <si>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</si>
  <si>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</si>
  <si>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</si>
  <si>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</si>
  <si>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</si>
  <si>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</si>
  <si>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</si>
  <si>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</si>
  <si>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</si>
  <si>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</si>
  <si>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</si>
  <si>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</si>
  <si>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</si>
  <si>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</si>
  <si>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</si>
  <si>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</si>
  <si>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</si>
  <si>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</si>
  <si>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</si>
  <si>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</si>
  <si>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</si>
  <si>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</si>
  <si>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</si>
  <si>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</si>
  <si>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</si>
  <si>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</si>
  <si>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</si>
  <si>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</si>
  <si>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</si>
  <si>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</si>
  <si>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</si>
  <si>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</si>
  <si>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</si>
  <si>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</si>
  <si>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</si>
  <si>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</si>
  <si>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</si>
  <si>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</si>
  <si>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</si>
  <si>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</si>
  <si>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</si>
  <si>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</si>
  <si>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</si>
  <si>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</si>
  <si>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</si>
  <si>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</si>
  <si>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</si>
  <si>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</si>
  <si>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</si>
  <si>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</si>
  <si>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</si>
  <si>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</si>
  <si>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</si>
  <si>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</si>
  <si>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</si>
  <si>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</si>
  <si>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</si>
  <si>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</si>
  <si>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</si>
  <si>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</si>
  <si>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</si>
  <si>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</si>
  <si>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</si>
  <si>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</si>
  <si>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</si>
  <si>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</si>
  <si>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</si>
  <si>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</si>
  <si>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</si>
  <si>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</si>
  <si>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</si>
  <si>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</si>
  <si>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</si>
  <si>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</si>
  <si>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</si>
  <si>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</si>
  <si>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</si>
  <si>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</si>
  <si>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</si>
  <si>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</si>
  <si>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</si>
  <si>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</si>
  <si>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</si>
  <si>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</si>
  <si>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</si>
  <si>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</si>
  <si>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</si>
  <si>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</si>
  <si>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</si>
  <si>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</si>
  <si>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</si>
  <si>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</si>
  <si>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</si>
  <si>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</si>
  <si>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</si>
  <si>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</si>
  <si>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</si>
  <si>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</si>
  <si>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</si>
  <si>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</si>
  <si>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</si>
  <si>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</si>
  <si>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</si>
  <si>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</si>
  <si>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</si>
  <si>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</si>
  <si>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</si>
  <si>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</si>
  <si>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</si>
  <si>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</si>
  <si>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</si>
  <si>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</si>
  <si>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</si>
  <si>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</si>
  <si>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</si>
  <si>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</si>
  <si>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</si>
  <si>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</si>
  <si>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</si>
  <si>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</si>
  <si>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</si>
  <si>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</si>
  <si>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</si>
  <si>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</si>
  <si>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</si>
  <si>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</si>
  <si>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</si>
  <si>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</si>
  <si>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</si>
  <si>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</si>
  <si>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</si>
  <si>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</si>
  <si>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</si>
  <si>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</si>
  <si>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</si>
  <si>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</si>
  <si>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</si>
  <si>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</si>
  <si>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</si>
  <si>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</si>
  <si>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</si>
  <si>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</si>
  <si>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</si>
  <si>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</si>
  <si>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</si>
  <si>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</si>
  <si>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</si>
  <si>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</si>
  <si>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</si>
  <si>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</si>
  <si>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</si>
  <si>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</si>
  <si>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</si>
  <si>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</si>
  <si>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</si>
  <si>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</si>
  <si>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</si>
  <si>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</si>
  <si>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</si>
  <si>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</si>
  <si>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</si>
  <si>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</si>
  <si>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</si>
  <si>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</si>
  <si>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</si>
  <si>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</si>
  <si>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</si>
  <si>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</si>
  <si>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</si>
  <si>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</si>
  <si>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</si>
  <si>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</si>
  <si>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</si>
  <si>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</si>
  <si>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</si>
  <si>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</si>
  <si>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</si>
  <si>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</si>
  <si>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</si>
  <si>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</si>
  <si>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</si>
  <si>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</si>
  <si>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</si>
  <si>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</si>
  <si>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</si>
  <si>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</si>
  <si>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</si>
  <si>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</si>
  <si>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</si>
  <si>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</si>
  <si>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</si>
  <si>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</si>
  <si>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</si>
  <si>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</si>
  <si>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</si>
  <si>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</si>
  <si>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</si>
  <si>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</si>
  <si>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</si>
  <si>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</si>
  <si>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</si>
  <si>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</si>
  <si>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</si>
  <si>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</si>
  <si>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</si>
  <si>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</si>
  <si>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</si>
  <si>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</si>
  <si>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</si>
  <si>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</si>
  <si>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</si>
  <si>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</si>
  <si>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</si>
  <si>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</si>
  <si>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</si>
  <si>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</si>
  <si>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</si>
  <si>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</si>
  <si>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</si>
  <si>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</si>
  <si>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</si>
  <si>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</si>
  <si>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</si>
  <si>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</si>
  <si>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</si>
  <si>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</si>
  <si>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</si>
  <si>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</si>
  <si>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</si>
  <si>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</si>
  <si>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</si>
  <si>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</si>
  <si>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</si>
  <si>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</si>
  <si>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</si>
  <si>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</si>
  <si>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</si>
  <si>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</si>
  <si>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</si>
  <si>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</si>
  <si>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</si>
  <si>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</si>
  <si>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</si>
  <si>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</si>
  <si>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</si>
  <si>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</si>
  <si>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</si>
  <si>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</si>
  <si>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</si>
  <si>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</si>
  <si>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</si>
  <si>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</si>
  <si>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</si>
  <si>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</si>
  <si>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</si>
  <si>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</si>
  <si>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</si>
  <si>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</si>
  <si>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</si>
  <si>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</si>
  <si>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</si>
  <si>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</si>
  <si>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</si>
  <si>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</si>
  <si>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</si>
  <si>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</si>
  <si>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</si>
  <si>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</si>
  <si>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</si>
  <si>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</si>
  <si>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</si>
  <si>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</si>
  <si>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</si>
  <si>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</si>
  <si>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</si>
  <si>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</si>
  <si>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</si>
  <si>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</si>
  <si>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</si>
  <si>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</si>
  <si>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</si>
  <si>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</si>
  <si>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</si>
  <si>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</si>
  <si>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</si>
  <si>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</si>
  <si>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</si>
  <si>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</si>
  <si>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</si>
  <si>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</si>
  <si>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</si>
  <si>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</si>
  <si>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</si>
  <si>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</si>
  <si>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</si>
  <si>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</si>
  <si>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</si>
  <si>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</si>
  <si>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</si>
  <si>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</si>
  <si>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</si>
  <si>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</si>
  <si>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</si>
  <si>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</si>
  <si>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</si>
  <si>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</si>
  <si>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</si>
  <si>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</si>
  <si>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</si>
  <si>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</si>
  <si>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</si>
  <si>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</si>
  <si>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</si>
  <si>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</si>
  <si>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</si>
  <si>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</si>
  <si>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</si>
  <si>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</si>
  <si>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</si>
  <si>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</si>
  <si>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</si>
  <si>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</si>
  <si>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</si>
  <si>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</si>
  <si>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</si>
  <si>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</si>
  <si>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</si>
  <si>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</si>
  <si>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</si>
  <si>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</si>
  <si>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</si>
  <si>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</si>
  <si>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</si>
  <si>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</si>
  <si>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</si>
  <si>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</si>
  <si>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</si>
  <si>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</si>
  <si>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</si>
  <si>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</si>
  <si>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</si>
  <si>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</si>
  <si>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</si>
  <si>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</si>
  <si>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</si>
  <si>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</si>
  <si>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</si>
  <si>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</si>
  <si>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</si>
  <si>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</si>
  <si>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</si>
  <si>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</si>
  <si>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</si>
  <si>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</si>
  <si>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</si>
  <si>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</si>
  <si>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</si>
  <si>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</si>
  <si>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</si>
  <si>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</si>
  <si>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</si>
  <si>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</si>
  <si>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</si>
  <si>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</si>
  <si>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</si>
  <si>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</si>
  <si>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</si>
  <si>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</si>
  <si>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</si>
  <si>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</si>
  <si>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</si>
  <si>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</si>
  <si>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</si>
  <si>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</si>
  <si>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</si>
  <si>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</si>
  <si>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</si>
  <si>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</si>
  <si>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</si>
  <si>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</si>
  <si>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</si>
  <si>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</si>
  <si>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</si>
  <si>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</si>
  <si>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</si>
  <si>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</si>
  <si>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</si>
  <si>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</si>
  <si>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</si>
  <si>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</si>
  <si>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</si>
  <si>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</si>
  <si>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</si>
  <si>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</si>
  <si>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</si>
  <si>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</si>
  <si>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</si>
  <si>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</si>
  <si>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</si>
  <si>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</si>
  <si>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</si>
  <si>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</si>
  <si>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</si>
  <si>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</si>
  <si>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</si>
  <si>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</si>
  <si>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</si>
  <si>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</si>
  <si>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</si>
  <si>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</si>
  <si>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</si>
  <si>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</si>
  <si>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</si>
  <si>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</si>
  <si>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</si>
  <si>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</si>
  <si>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</si>
  <si>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</si>
  <si>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</si>
  <si>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</si>
  <si>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</si>
  <si>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</si>
  <si>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</si>
  <si>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</si>
  <si>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</si>
  <si>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</si>
  <si>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</si>
  <si>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</si>
  <si>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</si>
  <si>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</si>
  <si>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</si>
  <si>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</si>
  <si>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</si>
  <si>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</si>
  <si>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</si>
  <si>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</si>
  <si>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</si>
  <si>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</si>
  <si>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</si>
  <si>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</si>
  <si>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</si>
  <si>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</si>
  <si>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</si>
  <si>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</si>
  <si>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</si>
  <si>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</si>
  <si>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</si>
  <si>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</si>
  <si>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</si>
  <si>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</si>
  <si>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</si>
  <si>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</si>
  <si>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</si>
  <si>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</si>
  <si>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</si>
  <si>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</si>
  <si>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</si>
  <si>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</si>
  <si>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</si>
  <si>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</si>
  <si>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</si>
  <si>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</si>
  <si>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</si>
  <si>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</si>
  <si>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</si>
  <si>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</si>
  <si>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</si>
  <si>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</si>
  <si>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</si>
  <si>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</si>
  <si>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</si>
  <si>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</si>
  <si>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</si>
  <si>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</si>
  <si>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</si>
  <si>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</si>
  <si>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</si>
  <si>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</si>
  <si>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</si>
  <si>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</si>
  <si>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</si>
  <si>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</si>
  <si>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</si>
  <si>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</si>
  <si>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</si>
  <si>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</si>
  <si>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</si>
  <si>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</si>
  <si>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</si>
  <si>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</si>
  <si>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</si>
  <si>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</si>
  <si>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</si>
  <si>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</si>
  <si>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</si>
  <si>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</si>
  <si>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</si>
  <si>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</si>
  <si>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</si>
  <si>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</si>
  <si>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</si>
  <si>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</si>
  <si>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</si>
  <si>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</si>
  <si>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</si>
  <si>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</si>
  <si>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</si>
  <si>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</si>
  <si>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</si>
  <si>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</si>
  <si>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</si>
  <si>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</si>
  <si>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</si>
  <si>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</si>
  <si>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</si>
  <si>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</si>
  <si>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</si>
  <si>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</si>
  <si>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</si>
  <si>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</si>
  <si>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</si>
  <si>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</si>
  <si>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</si>
  <si>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</si>
  <si>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</si>
  <si>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</si>
  <si>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</si>
  <si>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</si>
  <si>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</si>
  <si>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</si>
  <si>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</si>
  <si>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</si>
  <si>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</si>
  <si>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</si>
  <si>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</si>
  <si>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</si>
  <si>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</si>
  <si>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</si>
  <si>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</si>
  <si>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</si>
  <si>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</si>
  <si>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</si>
  <si>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</si>
  <si>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</si>
  <si>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</si>
  <si>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</si>
  <si>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</si>
  <si>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</si>
  <si>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</si>
  <si>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</si>
  <si>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</si>
  <si>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</si>
  <si>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</si>
  <si>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</si>
  <si>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</si>
  <si>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</si>
  <si>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</si>
  <si>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</si>
  <si>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</si>
  <si>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</si>
  <si>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</si>
  <si>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</si>
  <si>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</si>
  <si>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</si>
  <si>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</si>
  <si>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</si>
  <si>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</si>
  <si>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</si>
  <si>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</si>
  <si>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</si>
  <si>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</si>
  <si>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</si>
  <si>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</si>
  <si>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</si>
  <si>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</si>
  <si>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</si>
  <si>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</si>
  <si>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</si>
  <si>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</si>
  <si>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</si>
  <si>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</si>
  <si>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</si>
  <si>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</si>
  <si>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</si>
  <si>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</si>
  <si>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</si>
  <si>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</si>
  <si>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</si>
  <si>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</si>
  <si>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</si>
  <si>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</si>
  <si>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</si>
  <si>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</si>
  <si>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</si>
  <si>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</si>
  <si>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</si>
  <si>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</si>
  <si>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</si>
  <si>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</si>
  <si>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</si>
  <si>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</si>
  <si>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</si>
  <si>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</si>
  <si>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</si>
  <si>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</si>
  <si>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</si>
  <si>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</si>
  <si>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</si>
  <si>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</si>
  <si>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</si>
  <si>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</si>
  <si>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</si>
  <si>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</si>
  <si>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</si>
  <si>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</si>
  <si>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</si>
  <si>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</si>
  <si>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</si>
  <si>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</si>
  <si>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</si>
  <si>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</si>
  <si>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</si>
  <si>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</si>
  <si>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</si>
  <si>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</si>
  <si>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</si>
  <si>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</si>
  <si>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</si>
  <si>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</si>
  <si>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</si>
  <si>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</si>
  <si>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</si>
  <si>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</si>
  <si>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</si>
  <si>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</si>
  <si>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</si>
  <si>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</si>
  <si>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</si>
  <si>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</si>
  <si>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</si>
  <si>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</si>
  <si>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</si>
  <si>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</si>
  <si>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</si>
  <si>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</si>
  <si>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</si>
  <si>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</si>
  <si>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</si>
  <si>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</si>
  <si>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</si>
  <si>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</si>
  <si>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</si>
  <si>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</si>
  <si>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</si>
  <si>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</si>
  <si>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</si>
  <si>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</si>
  <si>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</si>
  <si>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</si>
  <si>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</si>
  <si>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</si>
  <si>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</si>
  <si>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</si>
  <si>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</si>
  <si>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</si>
  <si>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</si>
  <si>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</si>
  <si>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</si>
  <si>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</si>
  <si>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</si>
  <si>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</si>
  <si>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</si>
  <si>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</si>
  <si>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</si>
  <si>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</si>
  <si>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</si>
  <si>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</si>
  <si>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</si>
  <si>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</si>
  <si>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</si>
  <si>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</si>
  <si>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</si>
  <si>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</si>
  <si>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</si>
  <si>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</si>
  <si>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</si>
  <si>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</si>
  <si>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</si>
  <si>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</si>
  <si>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</si>
  <si>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</si>
  <si>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</si>
  <si>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</si>
  <si>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</si>
  <si>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</si>
  <si>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</si>
  <si>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</si>
  <si>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</si>
  <si>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</si>
  <si>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</si>
  <si>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</si>
  <si>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</si>
  <si>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</si>
  <si>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</si>
  <si>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</si>
  <si>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</si>
  <si>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</si>
  <si>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</si>
  <si>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</si>
  <si>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</si>
  <si>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</si>
  <si>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</si>
  <si>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</si>
  <si>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</si>
  <si>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</si>
  <si>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</si>
  <si>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</si>
  <si>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</si>
  <si>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</si>
  <si>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</si>
  <si>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</si>
  <si>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</si>
  <si>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</si>
  <si>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</si>
  <si>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</si>
  <si>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</si>
  <si>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</si>
  <si>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</si>
  <si>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</si>
  <si>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</si>
  <si>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</si>
  <si>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</si>
  <si>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</si>
  <si>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</si>
  <si>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</si>
  <si>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</si>
  <si>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</si>
  <si>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</si>
  <si>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</si>
  <si>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</si>
  <si>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</si>
  <si>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</si>
  <si>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</si>
  <si>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</si>
  <si>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</si>
  <si>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</si>
  <si>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</si>
  <si>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</si>
  <si>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</si>
  <si>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</si>
  <si>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</si>
  <si>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</si>
  <si>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</si>
  <si>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</si>
  <si>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</si>
  <si>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</si>
  <si>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</si>
  <si>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</si>
  <si>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</si>
  <si>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</si>
  <si>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</si>
  <si>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</si>
  <si>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</si>
  <si>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</si>
  <si>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</si>
  <si>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</si>
  <si>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</si>
  <si>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</si>
  <si>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</si>
  <si>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</si>
  <si>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</si>
  <si>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</si>
  <si>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</si>
  <si>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</si>
  <si>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</si>
  <si>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</si>
  <si>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</si>
  <si>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</si>
  <si>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</si>
  <si>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</si>
  <si>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</si>
  <si>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</si>
  <si>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</si>
  <si>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</si>
  <si>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</si>
  <si>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</si>
  <si>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</si>
  <si>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</si>
  <si>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</si>
  <si>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</si>
  <si>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</si>
  <si>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</si>
  <si>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</si>
  <si>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</si>
  <si>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</si>
  <si>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</si>
  <si>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</si>
  <si>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</si>
  <si>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</si>
  <si>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</si>
  <si>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</si>
  <si>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</si>
  <si>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</si>
  <si>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</si>
  <si>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</si>
  <si>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</si>
  <si>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</si>
  <si>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</si>
  <si>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</si>
  <si>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</si>
  <si>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</si>
  <si>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</si>
  <si>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</si>
  <si>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</si>
  <si>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</si>
  <si>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</si>
  <si>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</si>
  <si>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</si>
  <si>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</si>
  <si>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</si>
  <si>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</si>
  <si>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</si>
  <si>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</si>
  <si>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</si>
  <si>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</si>
  <si>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</si>
  <si>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</si>
  <si>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</si>
  <si>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</si>
  <si>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</si>
  <si>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</si>
  <si>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</si>
  <si>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</si>
  <si>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</si>
  <si>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</si>
  <si>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</si>
  <si>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</si>
  <si>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</si>
  <si>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</si>
  <si>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</si>
  <si>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</si>
  <si>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</si>
  <si>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</si>
  <si>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</si>
  <si>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</si>
  <si>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</si>
  <si>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</si>
  <si>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</si>
  <si>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</si>
  <si>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</si>
  <si>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</si>
  <si>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</si>
  <si>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</si>
  <si>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</si>
  <si>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</si>
  <si>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</si>
  <si>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</si>
  <si>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</si>
  <si>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</si>
  <si>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</si>
  <si>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</si>
  <si>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</si>
  <si>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</si>
  <si>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</si>
  <si>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</si>
  <si>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</si>
  <si>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</si>
  <si>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</si>
  <si>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</si>
  <si>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</si>
  <si>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</si>
  <si>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</si>
  <si>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</si>
  <si>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</si>
  <si>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</si>
  <si>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</si>
  <si>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</si>
  <si>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</si>
  <si>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</si>
  <si>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</si>
  <si>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</si>
  <si>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</si>
  <si>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</si>
  <si>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</si>
  <si>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</si>
  <si>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</si>
  <si>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</si>
  <si>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</si>
  <si>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</si>
  <si>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</si>
  <si>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</si>
  <si>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</si>
  <si>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</si>
  <si>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</si>
  <si>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</si>
  <si>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</si>
  <si>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</si>
  <si>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</si>
  <si>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</si>
  <si>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</si>
  <si>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</si>
  <si>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</si>
  <si>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</si>
  <si>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</si>
  <si>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</si>
  <si>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</si>
  <si>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</si>
  <si>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</si>
  <si>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</si>
  <si>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</si>
  <si>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</si>
  <si>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</si>
  <si>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</si>
  <si>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</si>
  <si>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</si>
  <si>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</si>
  <si>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</si>
  <si>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</si>
  <si>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</si>
  <si>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</si>
  <si>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</si>
  <si>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</si>
  <si>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</si>
  <si>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</si>
  <si>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</si>
  <si>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</si>
  <si>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</si>
  <si>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</si>
  <si>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</si>
  <si>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</si>
  <si>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</si>
  <si>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</si>
  <si>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</si>
  <si>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</si>
  <si>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</si>
  <si>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</si>
  <si>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</si>
  <si>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</si>
  <si>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</si>
  <si>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</si>
  <si>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</si>
  <si>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</si>
  <si>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</si>
  <si>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</si>
  <si>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</si>
  <si>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</si>
  <si>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</si>
  <si>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</si>
  <si>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</si>
  <si>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</si>
  <si>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</si>
  <si>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</si>
  <si>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</si>
  <si>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</si>
  <si>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</si>
  <si>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</si>
  <si>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</si>
  <si>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</si>
  <si>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</si>
  <si>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</si>
  <si>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</si>
  <si>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</si>
  <si>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</si>
  <si>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</si>
  <si>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</si>
  <si>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</si>
  <si>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</si>
  <si>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</si>
  <si>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</si>
  <si>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</si>
  <si>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</si>
  <si>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</si>
  <si>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</si>
  <si>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</si>
  <si>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</si>
  <si>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</si>
  <si>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</si>
  <si>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</si>
  <si>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</si>
  <si>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</si>
  <si>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</si>
  <si>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</si>
  <si>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</si>
  <si>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</si>
  <si>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</si>
  <si>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</si>
  <si>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</si>
  <si>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</si>
  <si>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</si>
  <si>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</si>
  <si>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</si>
  <si>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</si>
  <si>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</si>
  <si>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</si>
  <si>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</si>
  <si>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</si>
  <si>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</si>
  <si>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</si>
  <si>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</si>
  <si>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</si>
  <si>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</si>
  <si>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</si>
  <si>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</si>
  <si>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</si>
  <si>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</si>
  <si>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</si>
  <si>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</si>
  <si>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</si>
  <si>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</si>
  <si>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</si>
  <si>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</si>
  <si>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</si>
  <si>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</si>
  <si>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</si>
  <si>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</si>
  <si>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</si>
  <si>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</si>
  <si>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</si>
  <si>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</si>
  <si>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</si>
  <si>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</si>
  <si>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</si>
  <si>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</si>
  <si>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</si>
  <si>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</si>
  <si>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</si>
  <si>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</si>
  <si>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</si>
  <si>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</si>
  <si>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</si>
  <si>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</si>
  <si>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</si>
  <si>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</si>
  <si>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</si>
  <si>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</si>
  <si>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</si>
  <si>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</si>
  <si>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</si>
  <si>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</si>
  <si>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</si>
  <si>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</si>
  <si>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</si>
  <si>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</si>
  <si>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</si>
  <si>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</si>
  <si>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</si>
  <si>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</si>
  <si>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</si>
  <si>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</si>
  <si>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</si>
  <si>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</si>
  <si>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</si>
  <si>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</si>
  <si>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</si>
  <si>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</si>
  <si>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</si>
  <si>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</si>
  <si>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</si>
  <si>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</si>
  <si>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</si>
  <si>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</si>
  <si>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</si>
  <si>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</si>
  <si>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</si>
  <si>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</si>
  <si>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</si>
  <si>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</si>
  <si>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</si>
  <si>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</si>
  <si>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</si>
  <si>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</si>
  <si>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</si>
  <si>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</si>
  <si>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</si>
  <si>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</si>
  <si>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</si>
  <si>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</si>
  <si>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</si>
  <si>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</si>
  <si>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</si>
  <si>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</si>
  <si>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</si>
  <si>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</si>
  <si>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</si>
  <si>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</si>
  <si>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</si>
  <si>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</si>
  <si>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</si>
  <si>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</si>
  <si>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</si>
  <si>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</si>
  <si>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</si>
  <si>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</si>
  <si>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</si>
  <si>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</si>
  <si>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</si>
  <si>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</si>
  <si>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</si>
  <si>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</si>
  <si>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</si>
  <si>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</si>
  <si>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</si>
  <si>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</si>
  <si>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</si>
  <si>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</si>
  <si>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</si>
  <si>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</si>
  <si>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</si>
  <si>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</si>
  <si>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</si>
  <si>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</si>
  <si>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</si>
  <si>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</si>
  <si>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</si>
  <si>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</si>
  <si>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</si>
  <si>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</si>
  <si>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</si>
  <si>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</si>
  <si>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</si>
  <si>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</si>
  <si>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</si>
  <si>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</si>
  <si>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</si>
  <si>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</si>
  <si>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</si>
  <si>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</si>
  <si>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</si>
  <si>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</si>
  <si>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</si>
  <si>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</si>
  <si>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</si>
  <si>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</si>
  <si>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</si>
  <si>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</si>
  <si>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</si>
  <si>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</si>
  <si>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</si>
  <si>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</si>
  <si>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</si>
  <si>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</si>
  <si>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</si>
  <si>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</si>
  <si>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</si>
  <si>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</si>
  <si>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</si>
  <si>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</si>
  <si>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</si>
  <si>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</si>
  <si>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</si>
  <si>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</si>
  <si>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</si>
  <si>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</si>
  <si>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</si>
  <si>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</si>
  <si>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</si>
  <si>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</si>
  <si>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</si>
  <si>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</si>
  <si>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</si>
  <si>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</si>
  <si>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</si>
  <si>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</si>
  <si>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</si>
  <si>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</si>
  <si>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</si>
  <si>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</si>
  <si>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</si>
  <si>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</si>
  <si>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</si>
  <si>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</si>
  <si>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</si>
  <si>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</si>
  <si>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</si>
  <si>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</si>
  <si>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</si>
  <si>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</si>
  <si>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</si>
  <si>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</si>
  <si>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</si>
  <si>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</si>
  <si>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</si>
  <si>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</si>
  <si>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</si>
  <si>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</si>
  <si>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</si>
  <si>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</si>
  <si>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</si>
  <si>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</si>
  <si>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</si>
  <si>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</si>
  <si>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</si>
  <si>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</si>
  <si>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</si>
  <si>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</si>
  <si>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</si>
  <si>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</si>
  <si>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</si>
  <si>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</si>
  <si>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</si>
  <si>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</si>
  <si>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</si>
  <si>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</si>
  <si>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</si>
  <si>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</si>
  <si>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</si>
  <si>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</si>
  <si>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</si>
  <si>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</si>
  <si>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</si>
  <si>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</si>
  <si>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</si>
  <si>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</si>
  <si>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</si>
  <si>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</si>
  <si>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</si>
  <si>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</si>
  <si>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</si>
  <si>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</si>
  <si>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</si>
  <si>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</si>
  <si>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</si>
  <si>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</si>
  <si>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</si>
  <si>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</si>
  <si>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</si>
  <si>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</si>
  <si>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</si>
  <si>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</si>
  <si>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</si>
  <si>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</si>
  <si>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</si>
  <si>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</si>
  <si>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</si>
  <si>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</si>
  <si>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</si>
  <si>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</si>
  <si>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</si>
  <si>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</si>
  <si>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</si>
  <si>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</si>
  <si>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</si>
  <si>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</si>
  <si>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</si>
  <si>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</si>
  <si>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</si>
  <si>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</si>
  <si>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</si>
  <si>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</si>
  <si>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</si>
  <si>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</si>
  <si>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</si>
  <si>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</si>
  <si>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</si>
  <si>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</si>
  <si>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</si>
  <si>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</si>
  <si>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</si>
  <si>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</si>
  <si>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</si>
  <si>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</si>
  <si>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</si>
  <si>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</si>
  <si>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</si>
  <si>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</si>
  <si>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</si>
  <si>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</si>
  <si>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</si>
  <si>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</si>
  <si>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</si>
  <si>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</si>
  <si>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</si>
  <si>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</si>
  <si>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</si>
  <si>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</si>
  <si>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</si>
  <si>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</si>
  <si>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</si>
  <si>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</si>
  <si>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</si>
  <si>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</si>
  <si>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</si>
  <si>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</si>
  <si>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</si>
  <si>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</si>
  <si>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</si>
  <si>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</si>
  <si>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</si>
  <si>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</si>
  <si>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</si>
  <si>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</si>
  <si>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</si>
  <si>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</si>
  <si>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</si>
  <si>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</si>
  <si>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</si>
  <si>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</si>
  <si>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</si>
  <si>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</si>
  <si>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</si>
  <si>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</si>
  <si>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</si>
  <si>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</si>
  <si>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</si>
  <si>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</si>
  <si>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</si>
  <si>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</si>
  <si>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</si>
  <si>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</si>
  <si>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</si>
  <si>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</si>
  <si>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</si>
  <si>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</si>
  <si>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</si>
  <si>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</si>
  <si>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</si>
  <si>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</si>
  <si>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</si>
  <si>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</si>
  <si>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</si>
  <si>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</si>
  <si>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</si>
  <si>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</si>
  <si>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</si>
  <si>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</si>
  <si>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</si>
  <si>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</si>
  <si>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</si>
  <si>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</si>
  <si>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</si>
  <si>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</si>
  <si>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</si>
  <si>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</si>
  <si>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</si>
  <si>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</si>
  <si>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</si>
  <si>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</si>
  <si>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</si>
  <si>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</si>
  <si>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</si>
  <si>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</si>
  <si>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</si>
  <si>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</si>
  <si>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</si>
  <si>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</si>
  <si>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</si>
  <si>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</si>
  <si>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</si>
  <si>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</si>
  <si>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</si>
  <si>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</si>
  <si>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</si>
  <si>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</si>
  <si>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</si>
  <si>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</si>
  <si>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</si>
  <si>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</si>
  <si>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</si>
  <si>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</si>
  <si>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</si>
  <si>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</si>
  <si>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</si>
  <si>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</si>
  <si>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</si>
  <si>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</si>
  <si>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</si>
  <si>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</si>
  <si>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</si>
  <si>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</si>
  <si>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</si>
  <si>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</si>
  <si>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</si>
  <si>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</si>
  <si>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</si>
  <si>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</si>
  <si>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</si>
  <si>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</si>
  <si>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</si>
  <si>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</si>
  <si>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</si>
  <si>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</si>
  <si>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</si>
  <si>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</si>
  <si>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</si>
  <si>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</si>
  <si>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</si>
  <si>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</si>
  <si>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</si>
  <si>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</si>
  <si>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</si>
  <si>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</si>
  <si>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</si>
  <si>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</si>
  <si>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</si>
  <si>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</si>
  <si>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</si>
  <si>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</si>
  <si>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</si>
  <si>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</si>
  <si>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</si>
  <si>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</si>
  <si>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</si>
  <si>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</si>
  <si>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</si>
  <si>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</si>
  <si>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</si>
  <si>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</si>
  <si>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</si>
  <si>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</si>
  <si>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</si>
  <si>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</si>
  <si>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</si>
  <si>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</si>
  <si>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</si>
  <si>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</si>
  <si>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</si>
  <si>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</si>
  <si>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</si>
  <si>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</si>
  <si>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</si>
  <si>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</si>
  <si>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</si>
  <si>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</si>
  <si>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</si>
  <si>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</si>
  <si>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</si>
  <si>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</si>
  <si>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</si>
  <si>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</si>
  <si>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</si>
  <si>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</si>
  <si>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</si>
  <si>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</si>
  <si>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</si>
  <si>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</si>
  <si>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</si>
  <si>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</si>
  <si>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</si>
  <si>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</si>
  <si>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</si>
  <si>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</si>
  <si>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</si>
  <si>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</si>
  <si>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</si>
  <si>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</si>
  <si>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</si>
  <si>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</si>
  <si>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</si>
  <si>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</si>
  <si>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</si>
  <si>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</si>
  <si>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</si>
  <si>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</si>
  <si>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</si>
  <si>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</si>
  <si>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</si>
  <si>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</si>
  <si>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</si>
  <si>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</si>
  <si>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</si>
  <si>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</si>
  <si>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</si>
  <si>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</si>
  <si>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</si>
  <si>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</si>
  <si>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</si>
  <si>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</si>
  <si>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</si>
  <si>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</si>
  <si>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</si>
  <si>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</si>
  <si>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</si>
  <si>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</si>
  <si>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</si>
  <si>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</si>
  <si>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</si>
  <si>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</si>
  <si>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</si>
  <si>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</si>
  <si>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</si>
  <si>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</si>
  <si>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</si>
  <si>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</si>
  <si>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</si>
  <si>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</si>
  <si>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</si>
  <si>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</si>
  <si>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</si>
  <si>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</si>
  <si>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</si>
  <si>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</si>
  <si>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</si>
  <si>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</si>
  <si>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</si>
  <si>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</si>
  <si>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</si>
  <si>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</si>
  <si>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</si>
  <si>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</si>
  <si>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</si>
  <si>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</si>
  <si>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</si>
  <si>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</si>
  <si>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</si>
  <si>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</si>
  <si>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</si>
  <si>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</si>
  <si>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</si>
  <si>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</si>
  <si>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</si>
  <si>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</si>
  <si>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</si>
  <si>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</si>
  <si>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</si>
  <si>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</si>
  <si>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</si>
  <si>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</si>
  <si>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</si>
  <si>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</si>
  <si>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</si>
  <si>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</si>
  <si>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</si>
  <si>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</si>
  <si>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</si>
  <si>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</si>
  <si>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</si>
  <si>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</si>
  <si>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</si>
  <si>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</si>
  <si>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</si>
  <si>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</si>
  <si>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</si>
  <si>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</si>
  <si>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</si>
  <si>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</si>
  <si>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</si>
  <si>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</si>
  <si>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</si>
  <si>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</si>
  <si>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</si>
  <si>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</si>
  <si>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</si>
  <si>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</si>
  <si>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</si>
  <si>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</si>
  <si>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</si>
  <si>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</si>
  <si>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</si>
  <si>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</si>
  <si>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</si>
  <si>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</si>
  <si>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</si>
  <si>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</si>
  <si>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</si>
  <si>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</si>
  <si>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</si>
  <si>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</si>
  <si>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</si>
  <si>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</si>
  <si>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</si>
  <si>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</si>
  <si>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</si>
  <si>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</si>
  <si>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</si>
  <si>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</si>
  <si>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</si>
  <si>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</si>
  <si>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</si>
  <si>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</si>
  <si>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</si>
  <si>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</si>
  <si>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</si>
  <si>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</si>
  <si>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</si>
  <si>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</si>
  <si>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</si>
  <si>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</si>
  <si>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</si>
  <si>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</si>
  <si>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</si>
  <si>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</si>
  <si>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</si>
  <si>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</si>
  <si>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</si>
  <si>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</si>
  <si>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</si>
  <si>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</si>
  <si>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</si>
  <si>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</si>
  <si>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</si>
  <si>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</si>
  <si>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</si>
  <si>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</si>
  <si>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</si>
  <si>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</si>
  <si>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</si>
  <si>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</si>
  <si>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</si>
  <si>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</si>
  <si>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</si>
  <si>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</si>
  <si>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</si>
  <si>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</si>
  <si>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</si>
  <si>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</si>
  <si>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</si>
  <si>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</si>
  <si>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</si>
  <si>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</si>
  <si>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</si>
  <si>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</si>
  <si>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</si>
  <si>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</si>
  <si>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</si>
  <si>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</si>
  <si>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</si>
  <si>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</si>
  <si>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</si>
  <si>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</si>
  <si>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</si>
  <si>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</si>
  <si>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</si>
  <si>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</si>
  <si>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</si>
  <si>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</si>
  <si>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</si>
  <si>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</si>
  <si>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</si>
  <si>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</si>
  <si>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</si>
  <si>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</si>
  <si>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</si>
  <si>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</si>
  <si>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</si>
  <si>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</si>
  <si>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</si>
  <si>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</si>
  <si>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</si>
  <si>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</si>
  <si>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</si>
  <si>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</si>
  <si>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</si>
  <si>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</si>
  <si>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</si>
  <si>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</si>
  <si>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</si>
  <si>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</si>
  <si>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</si>
  <si>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</si>
  <si>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</si>
  <si>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</si>
  <si>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</si>
  <si>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</si>
  <si>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</si>
  <si>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</si>
  <si>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</si>
  <si>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</si>
  <si>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</si>
  <si>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</si>
  <si>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</si>
  <si>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</si>
  <si>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</si>
  <si>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</si>
  <si>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</si>
  <si>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</si>
  <si>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</si>
  <si>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</si>
  <si>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</si>
  <si>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</si>
  <si>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</si>
  <si>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</si>
  <si>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</si>
  <si>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</si>
  <si>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</si>
  <si>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</si>
  <si>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</si>
  <si>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</si>
  <si>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</si>
  <si>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</si>
  <si>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</si>
  <si>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</si>
  <si>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</si>
  <si>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</si>
  <si>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</si>
  <si>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</si>
  <si>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</si>
  <si>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</si>
  <si>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</si>
  <si>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</si>
  <si>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</si>
  <si>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</si>
  <si>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</si>
  <si>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</si>
  <si>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</si>
  <si>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</si>
  <si>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</si>
  <si>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</si>
  <si>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</si>
  <si>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</si>
  <si>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</si>
  <si>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</si>
  <si>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</si>
  <si>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</si>
  <si>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</si>
  <si>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</si>
  <si>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</si>
  <si>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</si>
  <si>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</si>
  <si>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</si>
  <si>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</si>
  <si>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</si>
  <si>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</si>
  <si>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</si>
  <si>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</si>
  <si>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</si>
  <si>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</si>
  <si>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</si>
  <si>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</si>
  <si>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</si>
  <si>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</si>
  <si>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</si>
  <si>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</si>
  <si>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</si>
  <si>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</si>
  <si>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</si>
  <si>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</si>
  <si>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</si>
  <si>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</si>
  <si>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</si>
  <si>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</si>
  <si>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</si>
  <si>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</si>
  <si>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</si>
  <si>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</si>
  <si>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</si>
  <si>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</si>
  <si>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</si>
  <si>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</si>
  <si>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</si>
  <si>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</si>
  <si>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</si>
  <si>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</si>
  <si>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</si>
  <si>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</si>
  <si>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</si>
  <si>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</si>
  <si>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</si>
  <si>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</si>
  <si>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</si>
  <si>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</si>
  <si>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</si>
  <si>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</si>
  <si>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</si>
  <si>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</si>
  <si>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</si>
  <si>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</si>
  <si>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</si>
  <si>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</si>
  <si>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</si>
  <si>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</si>
  <si>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</si>
  <si>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</si>
  <si>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</si>
  <si>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</si>
  <si>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</si>
  <si>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</si>
  <si>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</si>
  <si>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</si>
  <si>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</si>
  <si>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</si>
  <si>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</si>
  <si>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</si>
  <si>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</si>
  <si>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</si>
  <si>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</si>
  <si>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</si>
  <si>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</si>
  <si>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</si>
  <si>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</si>
  <si>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</si>
  <si>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</si>
  <si>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</si>
  <si>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</si>
  <si>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</si>
  <si>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</si>
  <si>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</si>
  <si>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</si>
  <si>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</si>
  <si>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</si>
  <si>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</si>
  <si>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</si>
  <si>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</si>
  <si>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</si>
  <si>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</si>
  <si>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</si>
  <si>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</si>
  <si>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</si>
  <si>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</si>
  <si>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</si>
  <si>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</si>
  <si>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</si>
  <si>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</si>
  <si>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</si>
  <si>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</si>
  <si>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</si>
  <si>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</si>
  <si>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</si>
  <si>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</si>
  <si>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</si>
  <si>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</si>
  <si>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</si>
  <si>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</si>
  <si>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</si>
  <si>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</si>
  <si>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</si>
  <si>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</si>
  <si>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</si>
  <si>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</si>
  <si>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</si>
  <si>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</si>
  <si>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</si>
  <si>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</si>
  <si>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</si>
  <si>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</si>
  <si>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</si>
  <si>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</si>
  <si>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</si>
  <si>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</si>
  <si>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</si>
  <si>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</si>
  <si>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</si>
  <si>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</si>
  <si>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</si>
  <si>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</si>
  <si>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</si>
  <si>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</si>
  <si>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</si>
  <si>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</si>
  <si>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</si>
  <si>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</si>
  <si>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</si>
  <si>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</si>
  <si>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</si>
  <si>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</si>
  <si>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</si>
  <si>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</si>
  <si>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</si>
  <si>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</si>
  <si>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</si>
  <si>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</si>
  <si>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</si>
  <si>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</si>
  <si>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</si>
  <si>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</si>
  <si>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</si>
  <si>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</si>
  <si>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</si>
  <si>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</si>
  <si>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</si>
  <si>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</si>
  <si>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</si>
  <si>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</si>
  <si>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</si>
  <si>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</si>
  <si>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</si>
  <si>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</si>
  <si>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</si>
  <si>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</si>
  <si>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</si>
  <si>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</si>
  <si>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</si>
  <si>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</si>
  <si>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</si>
  <si>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</si>
  <si>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</si>
  <si>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</si>
  <si>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</si>
  <si>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</si>
  <si>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</si>
  <si>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</si>
  <si>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</si>
  <si>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</si>
  <si>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</si>
  <si>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</si>
  <si>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</si>
  <si>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</si>
  <si>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</si>
  <si>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</si>
  <si>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</si>
  <si>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</si>
  <si>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</si>
  <si>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</si>
  <si>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</si>
  <si>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</si>
  <si>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</si>
  <si>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</si>
  <si>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</si>
  <si>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</si>
  <si>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</si>
  <si>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</si>
  <si>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</si>
  <si>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</si>
  <si>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</si>
  <si>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</si>
  <si>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</si>
  <si>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</si>
  <si>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</si>
  <si>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</si>
  <si>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</si>
  <si>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</si>
  <si>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</si>
  <si>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</si>
  <si>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</si>
  <si>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</si>
  <si>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</si>
  <si>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</si>
  <si>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</si>
  <si>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</si>
  <si>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</si>
  <si>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</si>
  <si>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</si>
  <si>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</si>
  <si>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</si>
  <si>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</si>
  <si>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</si>
  <si>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</si>
  <si>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</si>
  <si>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</si>
  <si>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</si>
  <si>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</si>
  <si>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</si>
  <si>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</si>
  <si>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</si>
  <si>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</si>
  <si>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</si>
  <si>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</si>
  <si>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</si>
  <si>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</si>
  <si>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</si>
  <si>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</si>
  <si>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</si>
  <si>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</si>
  <si>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</si>
  <si>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</si>
  <si>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</si>
  <si>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</si>
  <si>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</si>
  <si>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</si>
  <si>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</si>
  <si>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</si>
  <si>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</si>
  <si>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</si>
  <si>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</si>
  <si>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</si>
  <si>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</si>
  <si>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</si>
  <si>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</si>
  <si>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</si>
  <si>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</si>
  <si>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</si>
  <si>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</si>
  <si>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</si>
  <si>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</si>
  <si>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</si>
  <si>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</si>
  <si>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</si>
  <si>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</si>
  <si>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</si>
  <si>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</si>
  <si>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</si>
  <si>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</si>
  <si>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</si>
  <si>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</si>
  <si>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</si>
  <si>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</si>
  <si>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</si>
  <si>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</si>
  <si>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</si>
  <si>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</si>
  <si>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</si>
  <si>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</si>
  <si>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</si>
  <si>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</si>
  <si>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</si>
  <si>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</si>
  <si>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</si>
  <si>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</si>
  <si>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</si>
  <si>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</si>
  <si>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</si>
  <si>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</si>
  <si>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</si>
  <si>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</si>
  <si>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</si>
  <si>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</si>
  <si>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</si>
  <si>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</si>
  <si>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</si>
  <si>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</si>
  <si>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</si>
  <si>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</si>
  <si>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</si>
  <si>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</si>
  <si>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</si>
  <si>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</si>
  <si>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</si>
  <si>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</si>
  <si>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</si>
  <si>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</si>
  <si>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</si>
  <si>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</si>
  <si>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</si>
  <si>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</si>
  <si>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</si>
  <si>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</si>
  <si>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</si>
  <si>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</si>
  <si>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</si>
  <si>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</si>
  <si>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</si>
  <si>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</si>
  <si>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</si>
  <si>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</si>
  <si>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</si>
  <si>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</si>
  <si>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</si>
  <si>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</si>
  <si>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</si>
  <si>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</si>
  <si>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</si>
  <si>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</si>
  <si>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</si>
  <si>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</si>
  <si>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</si>
  <si>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</si>
  <si>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</si>
  <si>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</si>
  <si>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</si>
  <si>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</si>
  <si>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</si>
  <si>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</si>
  <si>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</si>
  <si>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</si>
  <si>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</si>
  <si>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</si>
  <si>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</si>
  <si>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</si>
  <si>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</si>
  <si>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</si>
  <si>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</si>
  <si>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</si>
  <si>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</si>
  <si>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</si>
  <si>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</si>
  <si>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</si>
  <si>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</si>
  <si>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</si>
  <si>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</si>
  <si>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</si>
  <si>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</si>
  <si>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</si>
  <si>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</si>
  <si>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</si>
  <si>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</si>
  <si>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</si>
  <si>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</si>
  <si>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</si>
  <si>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</si>
  <si>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</si>
  <si>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</si>
  <si>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</si>
  <si>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</si>
  <si>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</si>
  <si>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</si>
  <si>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</si>
  <si>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</si>
  <si>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</si>
  <si>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</si>
  <si>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</si>
  <si>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</si>
  <si>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</si>
  <si>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</si>
  <si>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</si>
  <si>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</si>
  <si>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</si>
  <si>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</si>
  <si>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</si>
  <si>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</si>
  <si>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</si>
  <si>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</si>
  <si>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</si>
  <si>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</si>
  <si>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</si>
  <si>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</si>
  <si>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</si>
  <si>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</si>
  <si>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</si>
  <si>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</si>
  <si>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</si>
  <si>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</si>
  <si>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</si>
  <si>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</si>
  <si>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</si>
  <si>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</si>
  <si>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</si>
  <si>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</si>
  <si>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</si>
  <si>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</si>
  <si>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</si>
  <si>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</si>
  <si>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</si>
  <si>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</si>
  <si>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</si>
  <si>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</si>
  <si>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</si>
  <si>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</si>
  <si>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</si>
  <si>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</si>
  <si>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</si>
  <si>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</si>
  <si>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</si>
  <si>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</si>
  <si>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</si>
  <si>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</si>
  <si>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</si>
  <si>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</si>
  <si>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</si>
  <si>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</si>
  <si>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</si>
  <si>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</si>
  <si>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</si>
  <si>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</si>
  <si>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</si>
  <si>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</si>
  <si>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</si>
  <si>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</si>
  <si>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</si>
  <si>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</si>
  <si>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</si>
  <si>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</si>
  <si>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</si>
  <si>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</si>
  <si>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</si>
  <si>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</si>
  <si>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</si>
  <si>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</si>
  <si>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</si>
  <si>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</si>
  <si>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</si>
  <si>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</si>
  <si>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</si>
  <si>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</si>
  <si>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</si>
  <si>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</si>
  <si>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</si>
  <si>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</si>
  <si>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</si>
  <si>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</si>
  <si>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</si>
  <si>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</si>
  <si>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</si>
  <si>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</si>
  <si>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</si>
  <si>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</si>
  <si>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</si>
  <si>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</si>
  <si>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</si>
  <si>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</si>
  <si>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</si>
  <si>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</si>
  <si>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</si>
  <si>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</si>
  <si>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</si>
  <si>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</si>
  <si>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</si>
  <si>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</si>
  <si>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</si>
  <si>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</si>
  <si>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</si>
  <si>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</si>
  <si>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</si>
  <si>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</si>
  <si>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</si>
  <si>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</si>
  <si>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</si>
  <si>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</si>
  <si>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</si>
  <si>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</si>
  <si>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</si>
  <si>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</si>
  <si>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</si>
  <si>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</si>
  <si>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</si>
  <si>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</si>
  <si>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</si>
  <si>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</si>
  <si>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</si>
  <si>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</si>
  <si>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</si>
  <si>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</si>
  <si>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</si>
  <si>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</si>
  <si>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</si>
  <si>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</si>
  <si>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</si>
  <si>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</si>
  <si>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</si>
  <si>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</si>
  <si>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</si>
  <si>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</si>
  <si>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</si>
  <si>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</si>
  <si>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</si>
  <si>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</si>
  <si>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</si>
  <si>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</si>
  <si>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</si>
  <si>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</si>
  <si>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</si>
  <si>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</si>
  <si>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</si>
  <si>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</si>
  <si>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</si>
  <si>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</si>
  <si>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</si>
  <si>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</si>
  <si>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</si>
  <si>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</si>
  <si>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</si>
  <si>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</si>
  <si>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</si>
  <si>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</si>
  <si>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</si>
  <si>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</si>
  <si>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</si>
  <si>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</si>
  <si>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</si>
  <si>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</si>
  <si>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</si>
  <si>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</si>
  <si>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</si>
  <si>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</si>
  <si>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</si>
  <si>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</si>
  <si>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</si>
  <si>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</si>
  <si>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</si>
  <si>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</si>
  <si>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</si>
  <si>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</si>
  <si>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</si>
  <si>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</si>
  <si>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</si>
  <si>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</si>
  <si>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</si>
  <si>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</si>
  <si>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</si>
  <si>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</si>
  <si>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</si>
  <si>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</si>
  <si>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</si>
  <si>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</si>
  <si>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</si>
  <si>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</si>
  <si>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</si>
  <si>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</si>
  <si>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</si>
  <si>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</si>
  <si>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</si>
  <si>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</si>
  <si>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</si>
  <si>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</si>
  <si>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</si>
  <si>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</si>
  <si>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</si>
  <si>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</si>
  <si>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</si>
  <si>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</si>
  <si>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</si>
  <si>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</si>
  <si>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</si>
  <si>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</si>
  <si>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</si>
  <si>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</si>
  <si>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</si>
  <si>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</si>
  <si>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</si>
  <si>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</si>
  <si>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</si>
  <si>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</si>
  <si>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</si>
  <si>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</si>
  <si>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</si>
  <si>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</si>
  <si>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</si>
  <si>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</si>
  <si>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</si>
  <si>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</si>
  <si>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</si>
  <si>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</si>
  <si>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</si>
  <si>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</si>
  <si>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</si>
  <si>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</si>
  <si>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</si>
  <si>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</si>
  <si>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</si>
  <si>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</si>
  <si>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</si>
  <si>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</si>
  <si>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</si>
  <si>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</si>
  <si>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</si>
  <si>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</si>
  <si>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</si>
  <si>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</si>
  <si>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</si>
  <si>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</si>
  <si>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</si>
  <si>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</si>
  <si>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</si>
  <si>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</si>
  <si>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</si>
  <si>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</si>
  <si>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</si>
  <si>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</si>
  <si>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</si>
  <si>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</si>
  <si>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</si>
  <si>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</si>
  <si>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</si>
  <si>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</si>
  <si>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</si>
  <si>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</si>
  <si>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</si>
  <si>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</si>
  <si>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</si>
  <si>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</si>
  <si>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</si>
  <si>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</si>
  <si>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</si>
  <si>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</si>
  <si>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</si>
  <si>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</si>
  <si>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</si>
  <si>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</si>
  <si>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</si>
  <si>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</si>
  <si>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</si>
  <si>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</si>
  <si>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</si>
  <si>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</si>
  <si>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</si>
  <si>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</si>
  <si>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</si>
  <si>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</si>
  <si>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</si>
  <si>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</si>
  <si>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</si>
  <si>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</si>
  <si>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</si>
  <si>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</si>
  <si>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</si>
  <si>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</si>
  <si>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</si>
  <si>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</si>
  <si>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</si>
  <si>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</si>
  <si>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</si>
  <si>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</si>
  <si>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</si>
  <si>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</si>
  <si>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</si>
  <si>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</si>
  <si>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</si>
  <si>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</si>
  <si>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</si>
  <si>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</si>
  <si>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</si>
  <si>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</si>
  <si>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</si>
  <si>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</si>
  <si>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</si>
  <si>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</si>
  <si>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</si>
  <si>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</si>
  <si>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</si>
  <si>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</si>
  <si>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</si>
  <si>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</si>
  <si>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</si>
  <si>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</si>
  <si>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</si>
  <si>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</si>
  <si>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</si>
  <si>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</si>
  <si>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</si>
  <si>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</si>
  <si>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</si>
  <si>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</si>
  <si>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</si>
  <si>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</si>
  <si>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</si>
  <si>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</si>
  <si>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</si>
  <si>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</si>
  <si>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</si>
  <si>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</si>
  <si>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</si>
  <si>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</si>
  <si>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</si>
  <si>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</si>
  <si>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</si>
  <si>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</si>
  <si>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</si>
  <si>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</si>
  <si>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</si>
  <si>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</si>
  <si>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</si>
  <si>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</si>
  <si>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</si>
  <si>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</si>
  <si>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</si>
  <si>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</si>
  <si>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</si>
  <si>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</si>
  <si>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</si>
  <si>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</si>
  <si>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</si>
  <si>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</si>
  <si>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</si>
  <si>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</si>
  <si>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</si>
  <si>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</si>
  <si>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</si>
  <si>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</si>
  <si>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</si>
  <si>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</si>
  <si>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</si>
  <si>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</si>
  <si>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</si>
  <si>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</si>
  <si>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</si>
  <si>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</si>
  <si>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</si>
  <si>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</si>
  <si>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</si>
  <si>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</si>
  <si>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</si>
  <si>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</si>
  <si>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</si>
  <si>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</si>
  <si>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</si>
  <si>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</si>
  <si>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</si>
  <si>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</si>
  <si>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</si>
  <si>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</si>
  <si>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</si>
  <si>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</si>
  <si>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</si>
  <si>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</si>
  <si>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</si>
  <si>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</si>
  <si>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</si>
  <si>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</si>
  <si>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</si>
  <si>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</si>
  <si>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</si>
  <si>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</si>
  <si>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</si>
  <si>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</si>
  <si>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</si>
  <si>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</si>
  <si>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</si>
  <si>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</si>
  <si>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</si>
  <si>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</si>
  <si>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</si>
  <si>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</si>
  <si>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</si>
  <si>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</si>
  <si>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</si>
  <si>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</si>
  <si>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</si>
  <si>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</si>
  <si>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</si>
  <si>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</si>
  <si>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</si>
  <si>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</si>
  <si>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</si>
  <si>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</si>
  <si>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</si>
  <si>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</si>
  <si>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</si>
  <si>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</si>
  <si>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</si>
  <si>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</si>
  <si>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</si>
  <si>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</si>
  <si>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</si>
  <si>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</si>
  <si>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</si>
  <si>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</si>
  <si>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</si>
  <si>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</si>
  <si>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</si>
  <si>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</si>
  <si>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</si>
  <si>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</si>
  <si>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</si>
  <si>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</si>
  <si>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</si>
  <si>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</si>
  <si>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</si>
  <si>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</si>
  <si>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</si>
  <si>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</si>
  <si>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</si>
  <si>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</si>
  <si>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</si>
  <si>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</si>
  <si>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</si>
  <si>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</si>
  <si>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</si>
  <si>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</si>
  <si>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</si>
  <si>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</si>
  <si>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</si>
  <si>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</si>
  <si>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</si>
  <si>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</si>
  <si>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</si>
  <si>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</si>
  <si>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</si>
  <si>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</si>
  <si>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</si>
  <si>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</si>
  <si>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</si>
  <si>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</si>
  <si>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</si>
  <si>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</si>
  <si>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</si>
  <si>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</si>
  <si>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</si>
  <si>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</si>
  <si>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</si>
  <si>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</si>
  <si>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</si>
  <si>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</si>
  <si>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</si>
  <si>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</si>
  <si>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</si>
  <si>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</si>
  <si>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</si>
  <si>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</si>
  <si>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</si>
  <si>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</si>
  <si>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</si>
  <si>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</si>
  <si>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</si>
  <si>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</si>
  <si>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</si>
  <si>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</si>
  <si>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</si>
  <si>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</si>
  <si>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</si>
  <si>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</si>
  <si>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</si>
  <si>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</si>
  <si>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</si>
  <si>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</si>
  <si>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</si>
  <si>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</si>
  <si>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</si>
  <si>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</si>
  <si>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</si>
  <si>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</si>
  <si>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</si>
  <si>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</si>
  <si>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</si>
  <si>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</si>
  <si>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</si>
  <si>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</si>
  <si>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</si>
  <si>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</si>
  <si>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</si>
  <si>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</si>
  <si>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</si>
  <si>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</si>
  <si>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</si>
  <si>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</si>
  <si>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</si>
  <si>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</si>
  <si>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</si>
  <si>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</si>
  <si>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</si>
  <si>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</si>
  <si>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</si>
  <si>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</si>
  <si>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</si>
  <si>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</si>
  <si>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</si>
  <si>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</si>
  <si>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</si>
  <si>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</si>
  <si>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</si>
  <si>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</si>
  <si>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</si>
  <si>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</si>
  <si>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</si>
  <si>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</si>
  <si>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</si>
  <si>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</si>
  <si>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</si>
  <si>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</si>
  <si>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</si>
  <si>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</si>
  <si>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</si>
  <si>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</si>
  <si>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</si>
  <si>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</si>
  <si>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</si>
  <si>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</si>
  <si>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</si>
  <si>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</si>
  <si>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</si>
  <si>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</si>
  <si>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</si>
  <si>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</si>
  <si>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</si>
  <si>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</si>
  <si>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</si>
  <si>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</si>
  <si>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</si>
  <si>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</si>
  <si>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</si>
  <si>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</si>
  <si>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</si>
  <si>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</si>
  <si>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</si>
  <si>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</si>
  <si>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</si>
  <si>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</si>
  <si>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</si>
  <si>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</si>
  <si>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</si>
  <si>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</si>
  <si>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</si>
  <si>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</si>
  <si>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</si>
  <si>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</si>
  <si>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</si>
  <si>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</si>
  <si>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</si>
  <si>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</si>
  <si>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</si>
  <si>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</si>
  <si>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</si>
  <si>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</si>
  <si>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</si>
  <si>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</si>
  <si>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</si>
  <si>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</si>
  <si>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</si>
  <si>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</si>
  <si>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</si>
  <si>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</si>
  <si>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</si>
  <si>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</si>
  <si>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</si>
  <si>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</si>
  <si>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</si>
  <si>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</si>
  <si>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</si>
  <si>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</si>
  <si>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</si>
  <si>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</si>
  <si>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</si>
  <si>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</si>
  <si>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</si>
  <si>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</si>
  <si>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</si>
  <si>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</si>
  <si>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</si>
  <si>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</si>
  <si>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</si>
  <si>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</si>
  <si>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</si>
  <si>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</si>
  <si>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</si>
  <si>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</si>
  <si>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</si>
  <si>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</si>
  <si>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</si>
  <si>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</si>
  <si>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</si>
  <si>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</si>
  <si>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</si>
  <si>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</si>
  <si>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</si>
  <si>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</si>
  <si>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</si>
  <si>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</si>
  <si>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</si>
  <si>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</si>
  <si>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</si>
  <si>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</si>
  <si>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</si>
  <si>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</si>
  <si>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</si>
  <si>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</si>
  <si>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</si>
  <si>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</si>
  <si>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</si>
  <si>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</si>
  <si>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</si>
  <si>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</si>
  <si>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</si>
  <si>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</si>
  <si>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</si>
  <si>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</si>
  <si>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</si>
  <si>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</si>
  <si>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</si>
  <si>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</si>
  <si>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</si>
  <si>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</si>
  <si>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</si>
  <si>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</si>
  <si>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</si>
  <si>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</si>
  <si>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</si>
  <si>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</si>
  <si>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</si>
  <si>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</si>
  <si>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</si>
  <si>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</si>
  <si>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</si>
  <si>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</si>
  <si>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</si>
  <si>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</si>
  <si>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</si>
  <si>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</si>
  <si>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</si>
  <si>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</si>
  <si>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</si>
  <si>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</si>
  <si>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</si>
  <si>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</si>
  <si>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</si>
  <si>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</si>
  <si>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</si>
  <si>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</si>
  <si>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</si>
  <si>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</si>
  <si>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</si>
  <si>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</si>
  <si>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</si>
  <si>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</si>
  <si>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</si>
  <si>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</si>
  <si>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</si>
  <si>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</si>
  <si>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</si>
  <si>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</si>
  <si>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</si>
  <si>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</si>
  <si>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</si>
  <si>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</si>
  <si>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</si>
  <si>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</si>
  <si>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</si>
  <si>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</si>
  <si>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</si>
  <si>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</si>
  <si>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</si>
  <si>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</si>
  <si>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</si>
  <si>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</si>
  <si>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</si>
  <si>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</si>
  <si>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</si>
  <si>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</si>
  <si>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</si>
  <si>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</si>
  <si>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</si>
  <si>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</si>
  <si>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</si>
  <si>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</si>
  <si>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</si>
  <si>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</si>
  <si>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</si>
  <si>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</si>
  <si>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</si>
  <si>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</si>
  <si>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</si>
  <si>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</si>
  <si>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</si>
  <si>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</si>
  <si>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</si>
  <si>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</si>
  <si>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</si>
  <si>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</si>
  <si>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</si>
  <si>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</si>
  <si>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</si>
  <si>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</si>
  <si>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</si>
  <si>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</si>
  <si>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</si>
  <si>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</si>
  <si>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</si>
  <si>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</si>
  <si>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</si>
  <si>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</si>
  <si>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</si>
  <si>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</si>
  <si>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</si>
  <si>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</si>
  <si>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</si>
  <si>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</si>
  <si>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</si>
  <si>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</si>
  <si>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</si>
  <si>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</si>
  <si>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</si>
  <si>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</si>
  <si>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</si>
  <si>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</si>
  <si>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</si>
  <si>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</si>
  <si>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</si>
  <si>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</si>
  <si>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</si>
  <si>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</si>
  <si>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</si>
  <si>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</si>
  <si>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</si>
  <si>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</si>
  <si>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</si>
  <si>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</si>
  <si>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</si>
  <si>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</si>
  <si>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</si>
  <si>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</si>
  <si>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</si>
  <si>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</si>
  <si>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</si>
  <si>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</si>
  <si>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</si>
  <si>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</si>
  <si>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</si>
  <si>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</si>
  <si>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</si>
  <si>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</si>
  <si>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</si>
  <si>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</si>
  <si>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</si>
  <si>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</si>
  <si>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</si>
  <si>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</si>
  <si>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</si>
  <si>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</si>
  <si>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</si>
  <si>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</si>
  <si>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</si>
  <si>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</si>
  <si>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</si>
  <si>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</si>
  <si>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</si>
  <si>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</si>
  <si>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</si>
  <si>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</si>
  <si>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</si>
  <si>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</si>
  <si>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</si>
  <si>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</si>
  <si>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</si>
  <si>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</si>
  <si>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</si>
  <si>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</si>
  <si>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</si>
  <si>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</si>
  <si>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</si>
  <si>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</si>
  <si>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</si>
  <si>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</si>
  <si>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</si>
  <si>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</si>
  <si>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</si>
  <si>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</si>
  <si>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</si>
  <si>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</si>
  <si>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</si>
  <si>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</si>
  <si>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</si>
  <si>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</si>
  <si>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</si>
  <si>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</si>
  <si>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</si>
  <si>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</si>
  <si>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</si>
  <si>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</si>
  <si>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</si>
  <si>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</si>
  <si>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</si>
  <si>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</si>
  <si>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</si>
  <si>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</si>
  <si>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</si>
  <si>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</si>
  <si>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</si>
  <si>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</si>
  <si>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</si>
  <si>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</si>
  <si>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</si>
  <si>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</si>
  <si>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</si>
  <si>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</si>
  <si>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</si>
  <si>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</si>
  <si>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</si>
  <si>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</si>
  <si>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</si>
  <si>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</si>
  <si>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</si>
  <si>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</si>
  <si>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</si>
  <si>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</si>
  <si>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</si>
  <si>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</si>
  <si>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</si>
  <si>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</si>
  <si>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</si>
  <si>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</si>
  <si>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</si>
  <si>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</si>
  <si>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</si>
  <si>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</si>
  <si>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</si>
  <si>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</si>
  <si>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</si>
  <si>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</si>
  <si>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</si>
  <si>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</si>
  <si>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</si>
  <si>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</si>
  <si>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</si>
  <si>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</si>
  <si>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</si>
  <si>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</si>
  <si>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</si>
  <si>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</si>
  <si>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</si>
  <si>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</si>
  <si>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</si>
  <si>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</si>
  <si>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</si>
  <si>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</si>
  <si>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</si>
  <si>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</si>
  <si>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</si>
  <si>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</si>
  <si>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</si>
  <si>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</si>
  <si>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</si>
  <si>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</si>
  <si>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</si>
  <si>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</si>
  <si>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</si>
  <si>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</si>
  <si>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</si>
  <si>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</si>
  <si>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</si>
  <si>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</si>
  <si>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</si>
  <si>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</si>
  <si>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</si>
  <si>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</si>
  <si>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</si>
  <si>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</si>
  <si>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</si>
  <si>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</si>
  <si>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</si>
  <si>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</si>
  <si>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</si>
  <si>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</si>
  <si>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</si>
  <si>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</si>
  <si>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</si>
  <si>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</si>
  <si>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</si>
  <si>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</si>
  <si>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</si>
  <si>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</si>
  <si>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</si>
  <si>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</si>
  <si>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</si>
  <si>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</si>
  <si>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</si>
  <si>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</si>
  <si>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</si>
  <si>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</si>
  <si>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</si>
  <si>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</si>
  <si>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</si>
  <si>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</si>
  <si>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</si>
  <si>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</si>
  <si>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</si>
  <si>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</si>
  <si>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</si>
  <si>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</si>
  <si>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</si>
  <si>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</si>
  <si>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</si>
  <si>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</si>
  <si>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</si>
  <si>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</si>
  <si>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</si>
  <si>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</si>
  <si>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</si>
  <si>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</si>
  <si>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</si>
  <si>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</si>
  <si>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</si>
  <si>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</si>
  <si>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</si>
  <si>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</si>
  <si>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</si>
  <si>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</si>
  <si>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</si>
  <si>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</si>
  <si>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</si>
  <si>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</si>
  <si>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</si>
  <si>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</si>
  <si>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</si>
  <si>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</si>
  <si>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</si>
  <si>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</si>
  <si>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</si>
  <si>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</si>
  <si>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</si>
  <si>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</si>
  <si>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</si>
  <si>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</si>
  <si>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</si>
  <si>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</si>
  <si>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</si>
  <si>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</si>
  <si>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</si>
  <si>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</si>
  <si>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</si>
  <si>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</si>
  <si>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</si>
  <si>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</si>
  <si>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</si>
  <si>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</si>
  <si>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</si>
  <si>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</si>
  <si>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</si>
  <si>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</si>
  <si>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</si>
  <si>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</si>
  <si>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</si>
  <si>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</si>
  <si>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</si>
  <si>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</si>
  <si>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</si>
  <si>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</si>
  <si>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</si>
  <si>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</si>
  <si>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</si>
  <si>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</si>
  <si>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</si>
  <si>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</si>
  <si>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</si>
  <si>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</si>
  <si>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</si>
  <si>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</si>
  <si>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</si>
  <si>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</si>
  <si>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</si>
  <si>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</si>
  <si>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</si>
  <si>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</si>
  <si>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</si>
  <si>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</si>
  <si>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</si>
  <si>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</si>
  <si>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</si>
  <si>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</si>
  <si>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</si>
  <si>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</si>
  <si>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</si>
  <si>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</si>
  <si>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</si>
  <si>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</si>
  <si>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</si>
  <si>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</si>
  <si>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</si>
  <si>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</si>
  <si>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</si>
  <si>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</si>
  <si>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</si>
  <si>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</si>
  <si>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</si>
  <si>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</si>
  <si>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</si>
  <si>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</si>
  <si>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</si>
  <si>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</si>
  <si>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</si>
  <si>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</si>
  <si>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</si>
  <si>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</si>
  <si>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</si>
  <si>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</si>
  <si>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</si>
  <si>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</si>
  <si>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</si>
  <si>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</si>
  <si>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</si>
  <si>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</si>
  <si>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</si>
  <si>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</si>
  <si>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</si>
  <si>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</si>
  <si>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</si>
  <si>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</si>
  <si>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</si>
  <si>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</si>
  <si>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</si>
  <si>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</si>
  <si>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</si>
  <si>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</si>
  <si>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</si>
  <si>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</si>
  <si>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</si>
  <si>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</si>
  <si>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</si>
  <si>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</si>
  <si>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</si>
  <si>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</si>
  <si>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</si>
  <si>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</si>
  <si>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</si>
  <si>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</si>
  <si>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</si>
  <si>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</si>
  <si>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</si>
  <si>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</si>
  <si>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</si>
  <si>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</si>
  <si>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</si>
  <si>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</si>
  <si>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</si>
  <si>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</si>
  <si>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</si>
  <si>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</si>
  <si>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</si>
  <si>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</si>
  <si>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</si>
  <si>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</si>
  <si>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</si>
  <si>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</si>
  <si>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</si>
  <si>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</si>
  <si>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</si>
  <si>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</si>
  <si>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</si>
  <si>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</si>
  <si>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</si>
  <si>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</si>
  <si>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</si>
  <si>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</si>
  <si>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</si>
  <si>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</si>
  <si>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</si>
  <si>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</si>
  <si>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</si>
  <si>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</si>
  <si>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</si>
  <si>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</si>
  <si>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</si>
  <si>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</si>
  <si>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</si>
  <si>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</si>
  <si>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</si>
  <si>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</si>
  <si>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</si>
  <si>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</si>
  <si>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</si>
  <si>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</si>
  <si>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</si>
  <si>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</si>
  <si>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</si>
  <si>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</si>
  <si>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</si>
  <si>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</si>
  <si>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</si>
  <si>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</si>
  <si>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</si>
  <si>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</si>
  <si>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</si>
  <si>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</si>
  <si>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</si>
  <si>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</si>
  <si>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</si>
  <si>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</si>
  <si>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</si>
  <si>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</si>
  <si>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</si>
  <si>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</si>
  <si>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</si>
  <si>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</si>
  <si>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</si>
  <si>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</si>
  <si>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</si>
  <si>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</si>
  <si>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</si>
  <si>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</si>
  <si>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</si>
  <si>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</si>
  <si>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</si>
  <si>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</si>
  <si>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</si>
  <si>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</si>
  <si>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</si>
  <si>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</si>
  <si>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</si>
  <si>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</si>
  <si>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</si>
  <si>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</si>
  <si>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</si>
  <si>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</si>
  <si>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</si>
  <si>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</si>
  <si>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</si>
  <si>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</si>
  <si>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</si>
  <si>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</si>
  <si>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</si>
  <si>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</si>
  <si>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</si>
  <si>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</si>
  <si>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</si>
  <si>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</si>
  <si>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</si>
  <si>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</si>
  <si>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</si>
  <si>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</si>
  <si>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</si>
  <si>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</si>
  <si>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</si>
  <si>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</si>
  <si>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</si>
  <si>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</si>
  <si>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</si>
  <si>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</si>
  <si>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</si>
  <si>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</si>
  <si>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</si>
  <si>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</si>
  <si>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</si>
  <si>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</si>
  <si>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</si>
  <si>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</si>
  <si>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</si>
  <si>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</si>
  <si>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</si>
  <si>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</si>
  <si>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</si>
  <si>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</si>
  <si>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</si>
  <si>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</si>
  <si>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</si>
  <si>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</si>
  <si>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</si>
  <si>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</si>
  <si>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</si>
  <si>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</si>
  <si>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</si>
  <si>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</si>
  <si>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</si>
  <si>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</si>
  <si>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</si>
  <si>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</si>
  <si>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</si>
  <si>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</si>
  <si>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</si>
  <si>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</si>
  <si>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</si>
  <si>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</si>
  <si>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</si>
  <si>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</si>
  <si>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</si>
  <si>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</si>
  <si>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</si>
  <si>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</si>
  <si>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</si>
  <si>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</si>
  <si>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</si>
  <si>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</si>
  <si>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</si>
  <si>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</si>
  <si>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</si>
  <si>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</si>
  <si>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</si>
  <si>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</si>
  <si>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</si>
  <si>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</si>
  <si>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</si>
  <si>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</si>
  <si>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</si>
  <si>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</si>
  <si>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</si>
  <si>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</si>
  <si>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</si>
  <si>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</si>
  <si>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</si>
  <si>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</si>
  <si>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</si>
  <si>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</si>
  <si>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</si>
  <si>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</si>
  <si>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</si>
  <si>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</si>
  <si>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</si>
  <si>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</si>
  <si>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</si>
  <si>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</si>
  <si>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</si>
  <si>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</si>
  <si>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</si>
  <si>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</si>
  <si>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</si>
  <si>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</si>
  <si>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</si>
  <si>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</si>
  <si>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</si>
  <si>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</si>
  <si>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</si>
  <si>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</si>
  <si>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</si>
  <si>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</si>
  <si>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</si>
  <si>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</si>
  <si>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</si>
  <si>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</si>
  <si>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</si>
  <si>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</si>
  <si>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</si>
  <si>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</si>
  <si>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</si>
  <si>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</si>
  <si>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</si>
  <si>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</si>
  <si>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</si>
  <si>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</si>
  <si>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</si>
  <si>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</si>
  <si>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</si>
  <si>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</si>
  <si>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</si>
  <si>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</si>
  <si>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</si>
  <si>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</si>
  <si>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</si>
  <si>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</si>
  <si>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</si>
  <si>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</si>
  <si>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</si>
  <si>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</si>
  <si>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</si>
  <si>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</si>
  <si>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</si>
  <si>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</si>
  <si>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</si>
  <si>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</si>
  <si>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</si>
  <si>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</si>
  <si>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</si>
  <si>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</si>
  <si>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</si>
  <si>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</si>
  <si>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</si>
  <si>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</si>
  <si>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</si>
  <si>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</si>
  <si>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</si>
  <si>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</si>
  <si>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</si>
  <si>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</si>
  <si>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</si>
  <si>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</si>
  <si>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</si>
  <si>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</si>
  <si>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</si>
  <si>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</si>
  <si>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</si>
  <si>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</si>
  <si>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</si>
  <si>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</si>
  <si>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</si>
  <si>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</si>
  <si>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</si>
  <si>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</si>
  <si>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</si>
  <si>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</si>
  <si>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</si>
  <si>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</si>
  <si>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</si>
  <si>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</si>
  <si>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</si>
  <si>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</si>
  <si>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</si>
  <si>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</si>
  <si>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</si>
  <si>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</si>
  <si>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</si>
  <si>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</si>
  <si>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</si>
  <si>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</si>
  <si>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</si>
  <si>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</si>
  <si>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</si>
  <si>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</si>
  <si>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</si>
  <si>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</si>
  <si>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</si>
  <si>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</si>
  <si>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</si>
  <si>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</si>
  <si>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</si>
  <si>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</si>
  <si>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</si>
  <si>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</si>
  <si>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</si>
  <si>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</si>
  <si>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</si>
  <si>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</si>
  <si>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</si>
  <si>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</si>
  <si>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</si>
  <si>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</si>
  <si>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</si>
  <si>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</si>
  <si>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</si>
  <si>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</si>
  <si>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</si>
  <si>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</si>
  <si>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</si>
  <si>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</si>
  <si>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</si>
  <si>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</si>
  <si>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</si>
  <si>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</si>
  <si>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</si>
  <si>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</si>
  <si>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</si>
  <si>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</si>
  <si>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</si>
  <si>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</si>
  <si>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</si>
  <si>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</si>
  <si>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</si>
  <si>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</si>
  <si>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</si>
  <si>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</si>
  <si>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</si>
  <si>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</si>
  <si>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</si>
  <si>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</si>
  <si>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</si>
  <si>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</si>
  <si>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</si>
  <si>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</si>
  <si>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</si>
  <si>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</si>
  <si>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</si>
  <si>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</si>
  <si>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</si>
  <si>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</si>
  <si>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</si>
  <si>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</si>
  <si>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</si>
  <si>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</si>
  <si>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</si>
  <si>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</si>
  <si>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</si>
  <si>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</si>
  <si>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</si>
  <si>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</si>
  <si>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</si>
  <si>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</si>
  <si>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</si>
  <si>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</si>
  <si>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</si>
  <si>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</si>
  <si>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</si>
  <si>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</si>
  <si>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</si>
  <si>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</si>
  <si>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</si>
  <si>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</si>
  <si>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</si>
  <si>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</si>
  <si>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</si>
  <si>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</si>
  <si>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</si>
  <si>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</si>
  <si>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</si>
  <si>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</si>
  <si>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</si>
  <si>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</si>
  <si>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</si>
  <si>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</si>
  <si>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</si>
  <si>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</si>
  <si>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</si>
  <si>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</si>
  <si>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</si>
  <si>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</si>
  <si>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</si>
  <si>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</si>
  <si>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</si>
  <si>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</si>
  <si>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</si>
  <si>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</si>
  <si>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</si>
  <si>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</si>
  <si>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</si>
  <si>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</si>
  <si>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</si>
  <si>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</si>
  <si>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</si>
  <si>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</si>
  <si>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</si>
  <si>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</si>
  <si>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</si>
  <si>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</si>
  <si>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</si>
  <si>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</si>
  <si>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</si>
  <si>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</si>
  <si>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</si>
  <si>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</si>
  <si>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</si>
  <si>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</si>
  <si>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</si>
  <si>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</si>
  <si>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</si>
  <si>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</si>
  <si>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</si>
  <si>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</si>
  <si>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</si>
  <si>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</si>
  <si>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</si>
  <si>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</si>
  <si>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</si>
  <si>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</si>
  <si>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</si>
  <si>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</si>
  <si>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</si>
  <si>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</si>
  <si>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</si>
  <si>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</si>
  <si>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</si>
  <si>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</si>
  <si>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</si>
  <si>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</si>
  <si>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</si>
  <si>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</si>
  <si>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</si>
  <si>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</si>
  <si>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</si>
  <si>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</si>
  <si>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</si>
  <si>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</si>
  <si>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</si>
  <si>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</si>
  <si>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</si>
  <si>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</si>
  <si>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</si>
  <si>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</si>
  <si>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</si>
  <si>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</si>
  <si>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</si>
  <si>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</si>
  <si>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</si>
  <si>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</si>
  <si>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</si>
  <si>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</si>
  <si>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</si>
  <si>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</si>
  <si>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</si>
  <si>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</si>
  <si>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</si>
  <si>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</si>
  <si>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</si>
  <si>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</si>
  <si>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</si>
  <si>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</si>
  <si>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</si>
  <si>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</si>
  <si>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</si>
  <si>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</si>
  <si>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</si>
  <si>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</si>
  <si>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</si>
  <si>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</si>
  <si>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</si>
  <si>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</si>
  <si>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</si>
  <si>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</si>
  <si>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</si>
  <si>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</si>
  <si>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</si>
  <si>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</si>
  <si>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</si>
  <si>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</si>
  <si>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</si>
  <si>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</si>
  <si>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</si>
  <si>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</si>
  <si>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</si>
  <si>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</si>
  <si>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</si>
  <si>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</si>
  <si>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</si>
  <si>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</si>
  <si>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</si>
  <si>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</si>
  <si>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</si>
  <si>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</si>
  <si>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</si>
  <si>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</si>
  <si>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</si>
  <si>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</si>
  <si>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</si>
  <si>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</si>
  <si>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</si>
  <si>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</si>
  <si>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</si>
  <si>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</si>
  <si>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</si>
  <si>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</si>
  <si>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</si>
  <si>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</si>
  <si>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</si>
  <si>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</si>
  <si>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</si>
  <si>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</si>
  <si>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</si>
  <si>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</si>
  <si>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</si>
  <si>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</si>
  <si>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</si>
  <si>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</si>
  <si>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</si>
  <si>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</si>
  <si>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</si>
  <si>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</si>
  <si>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</si>
  <si>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</si>
  <si>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</si>
  <si>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</si>
  <si>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</si>
  <si>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</si>
  <si>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</si>
  <si>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</si>
  <si>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</si>
  <si>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</si>
  <si>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</si>
  <si>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</si>
  <si>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</si>
  <si>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</si>
  <si>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</si>
  <si>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</si>
  <si>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</si>
  <si>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</si>
  <si>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</si>
  <si>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</si>
  <si>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</si>
  <si>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</si>
  <si>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</si>
  <si>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</si>
  <si>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</si>
  <si>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</si>
  <si>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</si>
  <si>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</si>
  <si>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</si>
  <si>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</si>
  <si>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</si>
  <si>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</si>
  <si>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</si>
  <si>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</si>
  <si>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</si>
  <si>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</si>
  <si>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</si>
  <si>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</si>
  <si>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</si>
  <si>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</si>
  <si>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</si>
  <si>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</si>
  <si>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</si>
  <si>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</si>
  <si>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</si>
  <si>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</si>
  <si>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</si>
  <si>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</si>
  <si>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</si>
  <si>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</si>
  <si>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</si>
  <si>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</si>
  <si>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</si>
  <si>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</si>
  <si>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</si>
  <si>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</si>
  <si>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</si>
  <si>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</si>
  <si>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</si>
  <si>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</si>
  <si>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</si>
  <si>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</si>
  <si>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</si>
  <si>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</si>
  <si>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</si>
  <si>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</si>
  <si>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</si>
  <si>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</si>
  <si>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</si>
  <si>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</si>
  <si>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</si>
  <si>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</si>
  <si>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</si>
  <si>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</si>
  <si>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</si>
  <si>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</si>
  <si>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</si>
  <si>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</si>
  <si>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</si>
  <si>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</si>
  <si>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</si>
  <si>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</si>
  <si>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</si>
  <si>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</si>
  <si>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</si>
  <si>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</si>
  <si>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</si>
  <si>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</si>
  <si>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</si>
  <si>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</si>
  <si>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</si>
  <si>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</si>
  <si>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</si>
  <si>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</si>
  <si>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</si>
  <si>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</si>
  <si>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</si>
  <si>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</si>
  <si>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</si>
  <si>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</si>
  <si>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</si>
  <si>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</si>
  <si>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</si>
  <si>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</si>
  <si>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</si>
  <si>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</si>
  <si>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</si>
  <si>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</si>
  <si>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</si>
  <si>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</si>
  <si>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</si>
  <si>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</si>
  <si>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</si>
  <si>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</si>
  <si>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</si>
  <si>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</si>
  <si>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</si>
  <si>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</si>
  <si>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</si>
  <si>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</si>
  <si>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</si>
  <si>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</si>
  <si>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</si>
  <si>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</si>
  <si>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</si>
  <si>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</si>
  <si>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</si>
  <si>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</si>
  <si>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</si>
  <si>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</si>
  <si>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</si>
  <si>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</si>
  <si>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</si>
  <si>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</si>
  <si>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</si>
  <si>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</si>
  <si>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</si>
  <si>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</si>
  <si>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</si>
  <si>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</si>
  <si>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</si>
  <si>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</si>
  <si>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</si>
  <si>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</si>
  <si>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</si>
  <si>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</si>
  <si>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</si>
  <si>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</si>
  <si>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</si>
  <si>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</si>
  <si>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</si>
  <si>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</si>
  <si>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</si>
  <si>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</si>
  <si>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</si>
  <si>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</si>
  <si>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</si>
  <si>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</si>
  <si>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</si>
  <si>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</si>
  <si>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</si>
  <si>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</si>
  <si>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</si>
  <si>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</si>
  <si>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</si>
  <si>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</si>
  <si>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</si>
  <si>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</si>
  <si>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</si>
  <si>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</si>
  <si>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</si>
  <si>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</si>
  <si>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</si>
  <si>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</si>
  <si>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</si>
  <si>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</si>
  <si>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</si>
  <si>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</si>
  <si>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</si>
  <si>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</si>
  <si>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</si>
  <si>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</si>
  <si>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</si>
  <si>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</si>
  <si>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</si>
  <si>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</si>
  <si>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</si>
  <si>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</si>
  <si>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</si>
  <si>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</si>
  <si>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</si>
  <si>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</si>
  <si>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</si>
  <si>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</si>
  <si>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</si>
  <si>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</si>
  <si>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</si>
  <si>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</si>
  <si>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</si>
  <si>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</si>
  <si>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</si>
  <si>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</si>
  <si>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</si>
  <si>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</si>
  <si>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</si>
  <si>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</si>
  <si>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</si>
  <si>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</si>
  <si>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</si>
  <si>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</si>
  <si>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</si>
  <si>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</si>
  <si>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</si>
  <si>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</si>
  <si>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</si>
  <si>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</si>
  <si>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</si>
  <si>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</si>
  <si>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</si>
  <si>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</si>
  <si>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</si>
  <si>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</si>
  <si>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</si>
  <si>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</si>
  <si>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</si>
  <si>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</si>
  <si>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</si>
  <si>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</si>
  <si>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</si>
  <si>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</si>
  <si>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</si>
  <si>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</si>
  <si>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</si>
  <si>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</si>
  <si>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</si>
  <si>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</si>
  <si>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</si>
  <si>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</si>
  <si>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</si>
  <si>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</si>
  <si>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</si>
  <si>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</si>
  <si>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</si>
  <si>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</si>
  <si>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</si>
  <si>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</si>
  <si>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</si>
  <si>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</si>
  <si>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</si>
  <si>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</si>
  <si>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</si>
  <si>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</si>
  <si>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</si>
  <si>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</si>
  <si>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</si>
  <si>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</si>
  <si>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</si>
  <si>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</si>
  <si>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</si>
  <si>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</si>
  <si>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</si>
  <si>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</si>
  <si>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</si>
  <si>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</si>
  <si>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</si>
  <si>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</si>
  <si>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</si>
  <si>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</si>
  <si>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</si>
  <si>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</si>
  <si>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</si>
  <si>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</si>
  <si>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</si>
  <si>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</si>
  <si>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</si>
  <si>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</si>
  <si>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</si>
  <si>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</si>
  <si>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</si>
  <si>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</si>
  <si>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</si>
  <si>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</si>
  <si>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</si>
  <si>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</si>
  <si>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</si>
  <si>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</si>
  <si>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</si>
  <si>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</si>
  <si>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</si>
  <si>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</si>
  <si>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</si>
  <si>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</si>
  <si>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</si>
  <si>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</si>
  <si>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</si>
  <si>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</si>
  <si>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</si>
  <si>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</si>
  <si>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</si>
  <si>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</si>
  <si>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</si>
  <si>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</si>
  <si>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</si>
  <si>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</si>
  <si>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</si>
  <si>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</si>
  <si>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</si>
  <si>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</si>
  <si>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</si>
  <si>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</si>
  <si>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</si>
  <si>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</si>
  <si>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</si>
  <si>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</si>
  <si>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</si>
  <si>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</si>
  <si>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</si>
  <si>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</si>
  <si>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</si>
  <si>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</si>
  <si>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</si>
  <si>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</si>
  <si>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</si>
  <si>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</si>
  <si>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</si>
  <si>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</si>
  <si>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</si>
  <si>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</si>
  <si>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</si>
  <si>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</si>
  <si>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</si>
  <si>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</si>
  <si>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</si>
  <si>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</si>
  <si>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</si>
  <si>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</si>
  <si>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</si>
  <si>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</si>
  <si>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</si>
  <si>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</si>
  <si>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</si>
  <si>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</si>
  <si>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</si>
  <si>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</si>
  <si>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</si>
  <si>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</si>
  <si>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</si>
  <si>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</si>
  <si>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</si>
  <si>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</si>
  <si>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</si>
  <si>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</si>
  <si>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</si>
  <si>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</si>
  <si>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</si>
  <si>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</si>
  <si>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</si>
  <si>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</si>
  <si>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</si>
  <si>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</si>
  <si>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</si>
  <si>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</si>
  <si>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</si>
  <si>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</si>
  <si>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</si>
  <si>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</si>
  <si>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</si>
  <si>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</si>
  <si>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</si>
  <si>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</si>
  <si>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</si>
  <si>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</si>
  <si>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</si>
  <si>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</si>
  <si>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</si>
  <si>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</si>
  <si>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</si>
  <si>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</si>
  <si>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</si>
  <si>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</si>
  <si>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</si>
  <si>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</si>
  <si>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</si>
  <si>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</si>
  <si>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</si>
  <si>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</si>
  <si>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</si>
  <si>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</si>
  <si>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</si>
  <si>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</si>
  <si>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</si>
  <si>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</si>
  <si>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</si>
  <si>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</si>
  <si>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</si>
  <si>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</si>
  <si>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</si>
  <si>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</si>
  <si>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</si>
  <si>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</si>
  <si>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</si>
  <si>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</si>
  <si>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</si>
  <si>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</si>
  <si>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</si>
  <si>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</si>
  <si>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</si>
  <si>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</si>
  <si>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</si>
  <si>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</si>
  <si>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</si>
  <si>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</si>
  <si>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</si>
  <si>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</si>
  <si>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</si>
  <si>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</si>
  <si>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</si>
  <si>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</si>
  <si>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</si>
  <si>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</si>
  <si>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</si>
  <si>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</si>
  <si>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</si>
  <si>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</si>
  <si>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</si>
  <si>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</si>
  <si>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</si>
  <si>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</si>
  <si>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</si>
  <si>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</si>
  <si>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</si>
  <si>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</si>
  <si>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</si>
  <si>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</si>
  <si>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</si>
  <si>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</si>
  <si>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</si>
  <si>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</si>
  <si>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</si>
  <si>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</si>
  <si>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</si>
  <si>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</si>
  <si>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</si>
  <si>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</si>
  <si>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</si>
  <si>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</si>
  <si>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</si>
  <si>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</si>
  <si>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</si>
  <si>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</si>
  <si>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</si>
  <si>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</si>
  <si>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</si>
  <si>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</si>
  <si>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</si>
  <si>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</si>
  <si>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</si>
  <si>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</si>
  <si>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</si>
  <si>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</si>
  <si>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</si>
  <si>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</si>
  <si>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</si>
  <si>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</si>
  <si>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</si>
  <si>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</si>
  <si>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</si>
  <si>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</si>
  <si>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</si>
  <si>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</si>
  <si>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</si>
  <si>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</si>
  <si>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</si>
  <si>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</si>
  <si>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</si>
  <si>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</si>
  <si>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</si>
  <si>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</si>
  <si>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</si>
  <si>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</si>
  <si>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</si>
  <si>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</si>
  <si>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</si>
  <si>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</si>
  <si>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</si>
  <si>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</si>
  <si>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</si>
  <si>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</si>
  <si>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</si>
  <si>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</si>
  <si>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</si>
  <si>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</si>
  <si>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</si>
  <si>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</si>
  <si>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</si>
  <si>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</si>
  <si>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</si>
  <si>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</si>
  <si>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</si>
  <si>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</si>
  <si>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</si>
  <si>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</si>
  <si>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</si>
  <si>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</si>
  <si>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</si>
  <si>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</si>
  <si>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</si>
  <si>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</si>
  <si>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</si>
  <si>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</si>
  <si>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</si>
  <si>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</si>
  <si>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</si>
  <si>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</si>
  <si>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</si>
  <si>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</si>
  <si>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</si>
  <si>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</si>
  <si>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</si>
  <si>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</si>
  <si>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</si>
  <si>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</si>
  <si>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</si>
  <si>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</si>
  <si>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</si>
  <si>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</si>
  <si>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</si>
  <si>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</si>
  <si>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</si>
  <si>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</si>
  <si>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</si>
  <si>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</si>
  <si>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</si>
  <si>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</si>
  <si>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</si>
  <si>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</si>
  <si>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</si>
  <si>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</si>
  <si>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</si>
  <si>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</si>
  <si>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</si>
  <si>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</si>
  <si>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</si>
  <si>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</si>
  <si>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</si>
  <si>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</si>
  <si>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</si>
  <si>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</si>
  <si>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</si>
  <si>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</si>
  <si>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</si>
  <si>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</si>
  <si>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</si>
  <si>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</si>
  <si>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</si>
  <si>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</si>
  <si>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</si>
  <si>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</si>
  <si>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</si>
  <si>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</si>
  <si>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</si>
  <si>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</si>
  <si>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</si>
  <si>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</si>
  <si>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</si>
  <si>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</si>
  <si>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</si>
  <si>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</si>
  <si>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</si>
  <si>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</si>
  <si>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</si>
  <si>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</si>
  <si>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</si>
  <si>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</si>
  <si>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</si>
  <si>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</si>
  <si>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</si>
  <si>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</si>
  <si>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</si>
  <si>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</si>
  <si>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</si>
  <si>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</si>
  <si>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</si>
  <si>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</si>
  <si>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</si>
  <si>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</si>
  <si>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</si>
  <si>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</si>
  <si>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</si>
  <si>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</si>
  <si>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</si>
  <si>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</si>
  <si>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</si>
  <si>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</si>
  <si>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</si>
  <si>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</si>
  <si>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</si>
  <si>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</si>
  <si>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</si>
  <si>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</si>
  <si>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</si>
  <si>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</si>
  <si>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</si>
  <si>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</si>
  <si>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</si>
  <si>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</si>
  <si>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</si>
  <si>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</si>
  <si>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</si>
  <si>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</si>
  <si>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</si>
  <si>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</si>
  <si>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</si>
  <si>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</si>
  <si>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</si>
  <si>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</si>
  <si>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</si>
  <si>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</si>
  <si>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</si>
  <si>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</si>
  <si>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</si>
  <si>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</si>
  <si>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</si>
  <si>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</si>
  <si>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</si>
  <si>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</si>
  <si>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</si>
  <si>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</si>
  <si>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</si>
  <si>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</si>
  <si>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</si>
  <si>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</si>
  <si>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</si>
  <si>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</si>
  <si>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</si>
  <si>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</si>
  <si>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</si>
  <si>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</si>
  <si>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</si>
  <si>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</si>
  <si>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</si>
  <si>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</si>
  <si>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</si>
  <si>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</si>
  <si>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</si>
  <si>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</si>
  <si>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</si>
  <si>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</si>
  <si>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</si>
  <si>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</si>
  <si>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</si>
  <si>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</si>
  <si>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</si>
  <si>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</si>
  <si>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</si>
  <si>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</si>
  <si>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</si>
  <si>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</si>
  <si>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</si>
  <si>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</si>
  <si>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</si>
  <si>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</si>
  <si>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</si>
  <si>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</si>
  <si>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</si>
  <si>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</si>
  <si>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</si>
  <si>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</si>
  <si>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</si>
  <si>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</si>
  <si>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</si>
  <si>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</si>
  <si>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</si>
  <si>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</si>
  <si>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</si>
  <si>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</si>
  <si>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</si>
  <si>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</si>
  <si>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</si>
  <si>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</si>
  <si>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</si>
  <si>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</si>
  <si>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</si>
  <si>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</si>
  <si>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</si>
  <si>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</si>
  <si>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</si>
  <si>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</si>
  <si>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</si>
  <si>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</si>
  <si>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</si>
  <si>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</si>
  <si>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</si>
  <si>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</si>
  <si>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</si>
  <si>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</si>
  <si>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</si>
  <si>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</si>
  <si>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</si>
  <si>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</si>
  <si>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</si>
  <si>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</si>
  <si>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</si>
  <si>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</si>
  <si>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</si>
  <si>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</si>
  <si>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</si>
  <si>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</si>
  <si>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</si>
  <si>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</si>
  <si>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</si>
  <si>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</si>
  <si>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</si>
  <si>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</si>
  <si>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</si>
  <si>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</si>
  <si>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</si>
  <si>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</si>
  <si>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</si>
  <si>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</si>
  <si>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</si>
  <si>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</si>
  <si>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</si>
  <si>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</si>
  <si>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</si>
  <si>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</si>
  <si>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</si>
  <si>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</si>
  <si>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</si>
  <si>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</si>
  <si>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</si>
  <si>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</si>
  <si>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</si>
  <si>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</si>
  <si>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</si>
  <si>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</si>
  <si>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</si>
  <si>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</si>
  <si>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</si>
  <si>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</si>
  <si>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</si>
  <si>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</si>
  <si>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</si>
  <si>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</si>
  <si>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</si>
  <si>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</si>
  <si>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</si>
  <si>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</si>
  <si>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</si>
  <si>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</si>
  <si>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</si>
  <si>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</si>
  <si>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</si>
  <si>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</si>
  <si>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</si>
  <si>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</si>
  <si>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</si>
  <si>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</si>
  <si>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</si>
  <si>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</si>
  <si>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</si>
  <si>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</si>
  <si>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</si>
  <si>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</si>
  <si>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</si>
  <si>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</si>
  <si>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</si>
  <si>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</si>
  <si>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</si>
  <si>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</si>
  <si>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</si>
  <si>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</si>
  <si>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</si>
  <si>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</si>
  <si>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</si>
  <si>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</si>
  <si>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</si>
  <si>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</si>
  <si>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</si>
  <si>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</si>
  <si>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</si>
  <si>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</si>
  <si>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</si>
  <si>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</si>
  <si>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</si>
  <si>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</si>
  <si>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</si>
  <si>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</si>
  <si>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</si>
  <si>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</si>
  <si>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</si>
  <si>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</si>
  <si>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</si>
  <si>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</si>
  <si>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</si>
  <si>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</si>
  <si>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</si>
  <si>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</si>
  <si>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</si>
  <si>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</si>
  <si>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</si>
  <si>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</si>
  <si>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</si>
  <si>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</si>
  <si>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</si>
  <si>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</si>
  <si>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</si>
  <si>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</si>
  <si>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</si>
  <si>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</si>
  <si>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</si>
  <si>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</si>
  <si>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</si>
  <si>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</si>
  <si>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</si>
  <si>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</si>
  <si>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</si>
  <si>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</si>
  <si>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</si>
  <si>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</si>
  <si>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</si>
  <si>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</si>
  <si>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</si>
  <si>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</si>
  <si>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</si>
  <si>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</si>
  <si>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</si>
  <si>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</si>
  <si>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</si>
  <si>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</si>
  <si>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</si>
  <si>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</si>
  <si>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</si>
  <si>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</si>
  <si>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</si>
  <si>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</si>
  <si>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</si>
  <si>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</si>
  <si>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</si>
  <si>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</si>
  <si>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</si>
  <si>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</si>
  <si>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</si>
  <si>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</si>
  <si>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</si>
  <si>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</si>
  <si>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</si>
  <si>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</si>
  <si>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</si>
  <si>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</si>
  <si>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</si>
  <si>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</si>
  <si>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</si>
  <si>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</si>
  <si>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</si>
  <si>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</si>
  <si>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</si>
  <si>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</si>
  <si>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</si>
  <si>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</si>
  <si>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</si>
  <si>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</si>
  <si>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</si>
  <si>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</si>
  <si>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</si>
  <si>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</si>
  <si>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</si>
  <si>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</si>
  <si>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</si>
  <si>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</si>
  <si>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</si>
  <si>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</si>
  <si>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</si>
  <si>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</si>
  <si>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</si>
  <si>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</si>
  <si>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</si>
  <si>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</si>
  <si>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</si>
  <si>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</si>
  <si>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</si>
  <si>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</si>
  <si>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</si>
  <si>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</si>
  <si>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</si>
  <si>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</si>
  <si>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</si>
  <si>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</si>
  <si>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</si>
  <si>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</si>
  <si>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</si>
  <si>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</si>
  <si>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</si>
  <si>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</si>
  <si>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</si>
  <si>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</si>
  <si>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</si>
  <si>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</si>
  <si>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</si>
  <si>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</si>
  <si>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</si>
  <si>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</si>
  <si>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</si>
  <si>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</si>
  <si>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</si>
  <si>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</si>
  <si>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</si>
  <si>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</si>
  <si>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</si>
  <si>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</si>
  <si>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</si>
  <si>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</si>
  <si>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</si>
  <si>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</si>
  <si>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</si>
  <si>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</si>
  <si>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</si>
  <si>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</si>
  <si>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</si>
  <si>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</si>
  <si>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</si>
  <si>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</si>
  <si>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</si>
  <si>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</si>
  <si>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</si>
  <si>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</si>
  <si>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</si>
  <si>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</si>
  <si>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</si>
  <si>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</si>
  <si>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</si>
  <si>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</si>
  <si>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</si>
  <si>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</si>
  <si>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</si>
  <si>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</si>
  <si>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</si>
  <si>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</si>
  <si>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</si>
  <si>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</si>
  <si>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</si>
  <si>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</si>
  <si>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</si>
  <si>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</si>
  <si>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</si>
  <si>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</si>
  <si>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</si>
  <si>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</si>
  <si>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</si>
  <si>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</si>
  <si>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</si>
  <si>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</si>
  <si>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</si>
  <si>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</si>
  <si>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</si>
  <si>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</si>
  <si>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</si>
  <si>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</si>
  <si>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</si>
  <si>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</si>
  <si>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</si>
  <si>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</si>
  <si>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</si>
  <si>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</si>
  <si>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</si>
  <si>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</si>
  <si>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</si>
  <si>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</si>
  <si>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</si>
  <si>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</si>
  <si>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</si>
  <si>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</si>
  <si>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</si>
  <si>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</si>
  <si>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</si>
  <si>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</si>
  <si>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</si>
  <si>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</si>
  <si>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</si>
  <si>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</si>
  <si>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</si>
  <si>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</si>
  <si>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</si>
  <si>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</si>
  <si>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</si>
  <si>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</si>
  <si>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</si>
  <si>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</si>
  <si>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</si>
  <si>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</si>
  <si>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</si>
  <si>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</si>
  <si>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</si>
  <si>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</si>
  <si>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</si>
  <si>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</si>
  <si>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</si>
  <si>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</si>
  <si>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</si>
  <si>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</si>
  <si>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</si>
  <si>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</si>
  <si>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</si>
  <si>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</si>
  <si>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</si>
  <si>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</si>
  <si>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</si>
  <si>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</si>
  <si>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</si>
  <si>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</si>
  <si>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</si>
  <si>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</si>
  <si>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</si>
  <si>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</si>
  <si>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</si>
  <si>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</si>
  <si>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</si>
  <si>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</si>
  <si>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</si>
  <si>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</si>
  <si>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</si>
  <si>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</si>
  <si>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</si>
  <si>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</si>
  <si>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</si>
  <si>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</si>
  <si>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</si>
  <si>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</si>
  <si>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</si>
  <si>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</si>
  <si>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</si>
  <si>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</si>
  <si>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</si>
  <si>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</si>
  <si>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</si>
  <si>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</si>
  <si>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</si>
  <si>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</si>
  <si>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</si>
  <si>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</si>
  <si>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</si>
  <si>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</si>
  <si>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</si>
  <si>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</si>
  <si>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</si>
  <si>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</si>
  <si>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</si>
  <si>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</si>
  <si>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</si>
  <si>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</si>
  <si>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</si>
  <si>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</si>
  <si>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</si>
  <si>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</si>
  <si>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</si>
  <si>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</si>
  <si>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</si>
  <si>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</si>
  <si>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</si>
  <si>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</si>
  <si>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</si>
  <si>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</si>
  <si>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</si>
  <si>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</si>
  <si>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</si>
  <si>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</si>
  <si>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</si>
  <si>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</si>
  <si>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</si>
  <si>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</si>
  <si>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</si>
  <si>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</si>
  <si>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</si>
  <si>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</si>
  <si>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</si>
  <si>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</si>
  <si>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</si>
  <si>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</si>
  <si>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</si>
  <si>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</si>
  <si>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</si>
  <si>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</si>
  <si>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</si>
  <si>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</si>
  <si>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</si>
  <si>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</si>
  <si>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</si>
  <si>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</si>
  <si>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</si>
  <si>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</si>
  <si>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</si>
  <si>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</si>
  <si>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</si>
  <si>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</si>
  <si>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</si>
  <si>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</si>
  <si>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</si>
  <si>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</si>
  <si>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</si>
  <si>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</si>
  <si>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</si>
  <si>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</si>
  <si>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</si>
  <si>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</si>
  <si>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</si>
  <si>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</si>
  <si>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</si>
  <si>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</si>
  <si>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</si>
  <si>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</si>
  <si>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</si>
  <si>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</si>
  <si>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</si>
  <si>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</si>
  <si>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</si>
  <si>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</si>
  <si>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</si>
  <si>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</si>
  <si>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</si>
  <si>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</si>
  <si>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</si>
  <si>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</si>
  <si>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</si>
  <si>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</si>
  <si>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</si>
  <si>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</si>
  <si>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</si>
  <si>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</si>
  <si>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</si>
  <si>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</si>
  <si>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</si>
  <si>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</si>
  <si>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</si>
  <si>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</si>
  <si>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</si>
  <si>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</si>
  <si>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</si>
  <si>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</si>
  <si>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</si>
  <si>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</si>
  <si>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</si>
  <si>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</si>
  <si>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</si>
  <si>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</si>
  <si>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</si>
  <si>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</si>
  <si>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</si>
  <si>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</si>
  <si>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</si>
  <si>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</si>
  <si>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</si>
  <si>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</si>
  <si>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</si>
  <si>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</si>
  <si>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</si>
  <si>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</si>
  <si>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</si>
  <si>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</si>
  <si>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</si>
  <si>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</si>
  <si>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</si>
  <si>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</si>
  <si>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</si>
  <si>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</si>
  <si>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</si>
  <si>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</si>
  <si>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</si>
  <si>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</si>
  <si>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</si>
  <si>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</si>
  <si>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</si>
  <si>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</si>
  <si>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</si>
  <si>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</si>
  <si>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</si>
  <si>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</si>
  <si>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</si>
  <si>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</si>
  <si>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</si>
  <si>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</si>
  <si>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</si>
  <si>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</si>
  <si>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</si>
  <si>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</si>
  <si>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</si>
  <si>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</si>
  <si>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</si>
  <si>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</si>
  <si>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</si>
  <si>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</si>
  <si>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</si>
  <si>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</si>
  <si>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</si>
  <si>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</si>
  <si>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</si>
  <si>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</si>
  <si>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</si>
  <si>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</si>
  <si>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</si>
  <si>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</si>
  <si>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</si>
  <si>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</si>
  <si>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</si>
  <si>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</si>
  <si>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</si>
  <si>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</si>
  <si>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</si>
  <si>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</si>
  <si>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</si>
  <si>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</si>
  <si>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</si>
  <si>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</si>
  <si>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</si>
  <si>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</si>
  <si>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</si>
  <si>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</si>
  <si>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</si>
  <si>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</si>
  <si>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</si>
  <si>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</si>
  <si>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</si>
  <si>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</si>
  <si>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</si>
  <si>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</si>
  <si>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</si>
  <si>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</si>
  <si>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</si>
  <si>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</si>
  <si>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</si>
  <si>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</si>
  <si>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</si>
  <si>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</si>
  <si>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</si>
  <si>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</si>
  <si>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</si>
  <si>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</si>
  <si>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</si>
  <si>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</si>
  <si>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</si>
  <si>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</si>
  <si>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</si>
  <si>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</si>
  <si>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</si>
  <si>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</si>
  <si>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</si>
  <si>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</si>
  <si>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</si>
  <si>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</si>
  <si>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</si>
  <si>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</si>
  <si>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</si>
  <si>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</si>
  <si>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</si>
  <si>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</si>
  <si>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</si>
  <si>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</si>
  <si>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</si>
  <si>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</si>
  <si>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</si>
  <si>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</si>
  <si>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</si>
  <si>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</si>
  <si>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</si>
  <si>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</si>
  <si>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</si>
  <si>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</si>
  <si>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</si>
  <si>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</si>
  <si>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</si>
  <si>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</si>
  <si>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</si>
  <si>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</si>
  <si>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</si>
  <si>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</si>
  <si>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</si>
  <si>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</si>
  <si>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</si>
  <si>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</si>
  <si>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</si>
  <si>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</si>
  <si>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</si>
  <si>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</si>
  <si>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</si>
  <si>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</si>
  <si>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</si>
  <si>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</si>
  <si>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</si>
  <si>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</si>
  <si>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</si>
  <si>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</si>
  <si>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</si>
  <si>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</si>
  <si>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</si>
  <si>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</si>
  <si>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</si>
  <si>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</si>
  <si>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</si>
  <si>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</si>
  <si>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</si>
  <si>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</si>
  <si>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</si>
  <si>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</si>
  <si>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</si>
  <si>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</si>
  <si>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</si>
  <si>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</si>
  <si>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</si>
  <si>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</si>
  <si>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</si>
  <si>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</si>
  <si>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</si>
  <si>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</si>
  <si>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</si>
  <si>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</si>
  <si>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</si>
  <si>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</si>
  <si>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</si>
  <si>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</si>
  <si>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</si>
  <si>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</si>
  <si>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</si>
  <si>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</si>
  <si>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</si>
  <si>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</si>
  <si>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</si>
  <si>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</si>
  <si>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</si>
  <si>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</si>
  <si>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</si>
  <si>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</si>
  <si>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</si>
  <si>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</si>
  <si>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</si>
  <si>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</si>
  <si>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</si>
  <si>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</si>
  <si>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</si>
  <si>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</si>
  <si>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</si>
  <si>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</si>
  <si>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</si>
  <si>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</si>
  <si>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</si>
  <si>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</si>
  <si>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</si>
  <si>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</si>
  <si>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</si>
  <si>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</si>
  <si>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</si>
  <si>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</si>
  <si>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</si>
  <si>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</si>
  <si>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</si>
  <si>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</si>
  <si>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</si>
  <si>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</si>
  <si>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</si>
  <si>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</si>
  <si>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</si>
  <si>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</si>
  <si>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</si>
  <si>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</si>
  <si>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</si>
  <si>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</si>
  <si>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</si>
  <si>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</si>
  <si>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</si>
  <si>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</si>
  <si>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</si>
  <si>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</si>
  <si>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</si>
  <si>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</si>
  <si>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</si>
  <si>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</si>
  <si>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</si>
  <si>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</si>
  <si>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</si>
  <si>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</si>
  <si>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</si>
  <si>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</si>
  <si>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</si>
  <si>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</si>
  <si>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</si>
  <si>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</si>
  <si>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</si>
  <si>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</si>
  <si>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</si>
  <si>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</si>
  <si>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</si>
  <si>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</si>
  <si>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</si>
  <si>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</si>
  <si>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</si>
  <si>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</si>
  <si>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</si>
  <si>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</si>
  <si>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</si>
  <si>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</si>
  <si>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</si>
  <si>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</si>
  <si>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</si>
  <si>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</si>
  <si>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</si>
  <si>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</si>
  <si>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</si>
  <si>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</si>
  <si>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</si>
  <si>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</si>
  <si>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</si>
  <si>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</si>
  <si>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</si>
  <si>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</si>
  <si>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</si>
  <si>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</si>
  <si>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</si>
  <si>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</si>
  <si>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</si>
  <si>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</si>
  <si>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</si>
  <si>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</si>
  <si>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</si>
  <si>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</si>
  <si>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</si>
  <si>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</si>
  <si>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</si>
  <si>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</si>
  <si>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</si>
  <si>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</si>
  <si>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</si>
  <si>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</si>
  <si>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</si>
  <si>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</si>
  <si>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</si>
  <si>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</si>
  <si>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</si>
  <si>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</si>
  <si>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</si>
  <si>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</si>
  <si>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</si>
  <si>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</si>
  <si>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</si>
  <si>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</si>
  <si>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</si>
  <si>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</si>
  <si>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</si>
  <si>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</si>
  <si>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</si>
  <si>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</si>
  <si>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</si>
  <si>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</si>
  <si>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</si>
  <si>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</si>
  <si>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</si>
  <si>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</si>
  <si>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</si>
  <si>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</si>
  <si>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</si>
  <si>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</si>
  <si>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</si>
  <si>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</si>
  <si>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</si>
  <si>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</si>
  <si>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</si>
  <si>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</si>
  <si>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</si>
  <si>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</si>
  <si>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</si>
  <si>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</si>
  <si>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</si>
  <si>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</si>
  <si>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</si>
  <si>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</si>
  <si>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</si>
  <si>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</si>
  <si>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</si>
  <si>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</si>
  <si>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</si>
  <si>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</si>
  <si>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</si>
  <si>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</si>
  <si>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</si>
  <si>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</si>
  <si>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</si>
  <si>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</si>
  <si>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</si>
  <si>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</si>
  <si>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</si>
  <si>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</si>
  <si>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</si>
  <si>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</si>
  <si>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</si>
  <si>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</si>
  <si>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</si>
  <si>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</si>
  <si>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</si>
  <si>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</si>
  <si>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</si>
  <si>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</si>
  <si>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</si>
  <si>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</si>
  <si>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</si>
  <si>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</si>
  <si>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</si>
  <si>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</si>
  <si>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</si>
  <si>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</si>
  <si>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</si>
  <si>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</si>
  <si>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</si>
  <si>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</si>
  <si>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</si>
  <si>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</si>
  <si>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</si>
  <si>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</si>
  <si>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</si>
  <si>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</si>
  <si>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</si>
  <si>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</si>
  <si>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</si>
  <si>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</si>
  <si>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</si>
  <si>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</si>
  <si>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</si>
  <si>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</si>
  <si>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</si>
  <si>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</si>
  <si>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</si>
  <si>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</si>
  <si>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</si>
  <si>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</si>
  <si>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</si>
  <si>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</si>
  <si>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</si>
  <si>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</si>
  <si>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</si>
  <si>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</si>
  <si>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</si>
  <si>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</si>
  <si>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</si>
  <si>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</si>
  <si>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</si>
  <si>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</si>
  <si>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</si>
  <si>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</si>
  <si>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</si>
  <si>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</si>
  <si>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</si>
  <si>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</si>
  <si>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</si>
  <si>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</si>
  <si>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</si>
  <si>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</si>
  <si>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</si>
  <si>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</si>
  <si>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</si>
  <si>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</si>
  <si>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</si>
  <si>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</si>
  <si>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</si>
  <si>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</si>
  <si>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</si>
  <si>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</si>
  <si>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</si>
  <si>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</si>
  <si>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</si>
  <si>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</si>
  <si>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</si>
  <si>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</si>
  <si>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</si>
  <si>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</si>
  <si>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</si>
  <si>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</si>
  <si>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</si>
  <si>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</si>
  <si>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</si>
  <si>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</si>
  <si>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</si>
  <si>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</si>
  <si>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</si>
  <si>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</si>
  <si>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</si>
  <si>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</si>
  <si>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</si>
  <si>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</si>
  <si>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</si>
  <si>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</si>
  <si>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</si>
  <si>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</si>
  <si>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</si>
  <si>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</si>
  <si>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</si>
  <si>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</si>
  <si>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</si>
  <si>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</si>
  <si>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</si>
  <si>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</si>
  <si>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</si>
  <si>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</si>
  <si>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</si>
  <si>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</si>
  <si>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</si>
  <si>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</si>
  <si>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</si>
  <si>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</si>
  <si>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</si>
  <si>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</si>
  <si>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</si>
  <si>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</si>
  <si>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</si>
  <si>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</si>
  <si>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</si>
  <si>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</si>
  <si>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</si>
  <si>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</si>
  <si>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</si>
  <si>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</si>
  <si>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</si>
  <si>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</si>
  <si>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</si>
  <si>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</si>
  <si>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</si>
  <si>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</si>
  <si>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</si>
  <si>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</si>
  <si>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</si>
  <si>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</si>
  <si>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</si>
  <si>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</si>
  <si>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</si>
  <si>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</si>
  <si>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</si>
  <si>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</si>
  <si>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</si>
  <si>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</si>
  <si>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</si>
  <si>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</si>
  <si>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</si>
  <si>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</si>
  <si>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</si>
  <si>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</si>
  <si>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</si>
  <si>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</si>
  <si>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</si>
  <si>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</si>
  <si>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</si>
  <si>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</si>
  <si>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</si>
  <si>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</si>
  <si>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</si>
  <si>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</si>
  <si>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</si>
  <si>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</si>
  <si>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</si>
  <si>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</si>
  <si>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</si>
  <si>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</si>
  <si>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</si>
  <si>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</si>
  <si>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</si>
  <si>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</si>
  <si>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</si>
  <si>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</si>
  <si>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</si>
  <si>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</si>
  <si>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</si>
  <si>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</si>
  <si>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</si>
  <si>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</si>
  <si>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</si>
  <si>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</si>
  <si>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</si>
  <si>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</si>
  <si>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</si>
  <si>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</si>
  <si>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</si>
  <si>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</si>
  <si>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</si>
  <si>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</si>
  <si>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</si>
  <si>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</si>
  <si>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</si>
  <si>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</si>
  <si>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</si>
  <si>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</si>
  <si>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</si>
  <si>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</si>
  <si>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</si>
  <si>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</si>
  <si>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</si>
  <si>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</si>
  <si>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</si>
  <si>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</si>
  <si>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</si>
  <si>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</si>
  <si>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</si>
  <si>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</si>
  <si>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</si>
  <si>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</si>
  <si>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</si>
  <si>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</si>
  <si>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</si>
  <si>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</si>
  <si>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</si>
  <si>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</si>
  <si>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</si>
  <si>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</si>
  <si>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</si>
  <si>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</si>
  <si>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</si>
  <si>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</si>
  <si>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</si>
  <si>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</si>
  <si>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</si>
  <si>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</si>
  <si>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</si>
  <si>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</si>
  <si>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</si>
  <si>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</si>
  <si>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</si>
  <si>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</si>
  <si>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</si>
  <si>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</si>
  <si>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</si>
  <si>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</si>
  <si>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</si>
  <si>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</si>
  <si>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</si>
  <si>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</si>
  <si>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</si>
  <si>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</si>
  <si>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</si>
  <si>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</si>
  <si>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</si>
  <si>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</si>
  <si>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</si>
  <si>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</si>
  <si>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</si>
  <si>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</si>
  <si>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</si>
  <si>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</si>
  <si>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</si>
  <si>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</si>
  <si>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</si>
  <si>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</si>
  <si>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</si>
  <si>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</si>
  <si>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</si>
  <si>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</si>
  <si>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</si>
  <si>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</si>
  <si>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</si>
  <si>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</si>
  <si>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</si>
  <si>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</si>
  <si>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</si>
  <si>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</si>
  <si>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</si>
  <si>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</si>
  <si>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</si>
  <si>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</si>
  <si>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</si>
  <si>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</si>
  <si>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</si>
  <si>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</si>
  <si>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</si>
  <si>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</si>
  <si>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</si>
  <si>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</si>
  <si>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</si>
  <si>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</si>
  <si>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</si>
  <si>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</si>
  <si>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</si>
  <si>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</si>
  <si>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</si>
  <si>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</si>
  <si>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</si>
  <si>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</si>
  <si>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</si>
  <si>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</si>
  <si>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</si>
  <si>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</si>
  <si>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</si>
  <si>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</si>
  <si>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</si>
  <si>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</si>
  <si>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</si>
  <si>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</si>
  <si>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</si>
  <si>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</si>
  <si>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</si>
  <si>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</si>
  <si>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</si>
  <si>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</si>
  <si>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</si>
  <si>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</si>
  <si>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</si>
  <si>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</si>
  <si>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</si>
  <si>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</si>
  <si>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</si>
  <si>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</si>
  <si>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</si>
  <si>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</si>
  <si>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</si>
  <si>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</si>
  <si>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</si>
  <si>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</si>
  <si>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</si>
  <si>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</si>
  <si>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</si>
  <si>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</si>
  <si>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</si>
  <si>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</si>
  <si>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</si>
  <si>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</si>
  <si>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</si>
  <si>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</si>
  <si>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</si>
  <si>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</si>
  <si>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</si>
  <si>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</si>
  <si>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</si>
  <si>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</si>
  <si>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</si>
  <si>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</si>
  <si>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</si>
  <si>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</si>
  <si>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</si>
  <si>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</si>
  <si>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</si>
  <si>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</si>
  <si>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</si>
  <si>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</si>
  <si>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</si>
  <si>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</si>
  <si>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</si>
  <si>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</si>
  <si>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</si>
  <si>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</si>
  <si>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</si>
  <si>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</si>
  <si>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</si>
  <si>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</si>
  <si>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</si>
  <si>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</si>
  <si>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</si>
  <si>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</si>
  <si>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</si>
  <si>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</si>
  <si>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</si>
  <si>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</si>
  <si>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</si>
  <si>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</si>
  <si>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</si>
  <si>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</si>
  <si>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</si>
  <si>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</si>
  <si>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</si>
  <si>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</si>
  <si>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</si>
  <si>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</si>
  <si>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</si>
  <si>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</si>
  <si>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</si>
  <si>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</si>
  <si>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</si>
  <si>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</si>
  <si>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</si>
  <si>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</si>
  <si>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</si>
  <si>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</si>
  <si>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</si>
  <si>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</si>
  <si>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</si>
  <si>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</si>
  <si>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</si>
  <si>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</si>
  <si>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</si>
  <si>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</si>
  <si>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</si>
  <si>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</si>
  <si>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</si>
  <si>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</si>
  <si>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</si>
  <si>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</si>
  <si>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</si>
  <si>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</si>
  <si>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</si>
  <si>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</si>
  <si>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</si>
  <si>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</si>
  <si>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</si>
  <si>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</si>
  <si>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</si>
  <si>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</si>
  <si>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</si>
  <si>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</si>
  <si>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</si>
  <si>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</si>
  <si>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</si>
  <si>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</si>
  <si>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</si>
  <si>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</si>
  <si>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</si>
  <si>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</si>
  <si>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</si>
  <si>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</si>
  <si>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</si>
  <si>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</si>
  <si>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</si>
  <si>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</si>
  <si>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</si>
  <si>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</si>
  <si>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</si>
  <si>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</si>
  <si>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</si>
  <si>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</si>
  <si>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</si>
  <si>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</si>
  <si>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</si>
  <si>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</si>
  <si>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</si>
  <si>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</si>
  <si>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</si>
  <si>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</si>
  <si>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</si>
  <si>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</si>
  <si>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</si>
  <si>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</si>
  <si>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</si>
  <si>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</si>
  <si>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</si>
  <si>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</si>
  <si>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</si>
  <si>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</si>
  <si>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</si>
  <si>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</si>
  <si>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</si>
  <si>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</si>
  <si>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</si>
  <si>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</si>
  <si>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</si>
  <si>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</si>
  <si>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</si>
  <si>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</si>
  <si>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</si>
  <si>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</si>
  <si>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</si>
  <si>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</si>
  <si>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</si>
  <si>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</si>
  <si>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</si>
  <si>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</si>
  <si>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</si>
  <si>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</si>
  <si>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</si>
  <si>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</si>
  <si>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</si>
  <si>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</si>
  <si>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</si>
  <si>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</si>
  <si>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</si>
  <si>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</si>
  <si>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</si>
  <si>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</si>
  <si>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</si>
  <si>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</si>
  <si>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</si>
  <si>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</si>
  <si>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</si>
  <si>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</si>
  <si>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</si>
  <si>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</si>
  <si>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</si>
  <si>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</si>
  <si>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</si>
  <si>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</si>
  <si>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</si>
  <si>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</si>
  <si>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</si>
  <si>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</si>
  <si>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</si>
  <si>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</si>
  <si>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</si>
  <si>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</si>
  <si>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</si>
  <si>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</si>
  <si>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</si>
  <si>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</si>
  <si>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</si>
  <si>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</si>
  <si>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</si>
  <si>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</si>
  <si>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</si>
  <si>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</si>
  <si>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</si>
  <si>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</si>
  <si>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</si>
  <si>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</si>
  <si>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</si>
  <si>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</si>
  <si>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</si>
  <si>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</si>
  <si>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</si>
  <si>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</si>
  <si>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</si>
  <si>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</si>
  <si>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</si>
  <si>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</si>
  <si>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</si>
  <si>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</si>
  <si>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</si>
  <si>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</si>
  <si>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</si>
  <si>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</si>
  <si>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</si>
  <si>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</si>
  <si>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</si>
  <si>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</si>
  <si>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</si>
  <si>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</si>
  <si>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</si>
  <si>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</si>
  <si>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</si>
  <si>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</si>
  <si>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</si>
  <si>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</si>
  <si>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</si>
  <si>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</si>
  <si>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</si>
  <si>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</si>
  <si>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</si>
  <si>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</si>
  <si>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</si>
  <si>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</si>
  <si>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</si>
  <si>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</si>
  <si>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</si>
  <si>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</si>
  <si>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</si>
  <si>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</si>
  <si>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</si>
  <si>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</si>
  <si>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</si>
  <si>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</si>
  <si>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</si>
  <si>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</si>
  <si>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</si>
  <si>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</si>
  <si>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</si>
  <si>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</si>
  <si>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</si>
  <si>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</si>
  <si>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</si>
  <si>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</si>
  <si>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</si>
  <si>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</si>
  <si>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</si>
  <si>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</si>
  <si>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</si>
  <si>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</si>
  <si>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</si>
  <si>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</si>
  <si>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</si>
  <si>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</si>
  <si>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</si>
  <si>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</si>
  <si>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</si>
  <si>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</si>
  <si>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</si>
  <si>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</si>
  <si>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</si>
  <si>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</si>
  <si>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</si>
  <si>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</si>
  <si>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</si>
  <si>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</si>
  <si>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</si>
  <si>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</si>
  <si>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</si>
  <si>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</si>
  <si>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</si>
  <si>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</si>
  <si>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</si>
  <si>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</si>
  <si>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</si>
  <si>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</si>
  <si>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</si>
  <si>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</si>
  <si>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</si>
  <si>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</si>
  <si>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</si>
  <si>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</si>
  <si>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</si>
  <si>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</si>
  <si>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</si>
  <si>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</si>
  <si>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</si>
  <si>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</si>
  <si>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</si>
  <si>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</si>
  <si>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</si>
  <si>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</si>
  <si>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</si>
  <si>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</si>
  <si>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</si>
  <si>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</si>
  <si>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</si>
  <si>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</si>
  <si>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</si>
  <si>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</si>
  <si>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</si>
  <si>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</si>
  <si>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</si>
  <si>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</si>
  <si>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</si>
  <si>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</si>
  <si>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</si>
  <si>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</si>
  <si>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</si>
  <si>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</si>
  <si>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</si>
  <si>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</si>
  <si>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</si>
  <si>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</si>
  <si>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</si>
  <si>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</si>
  <si>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</si>
  <si>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</si>
  <si>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</si>
  <si>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</si>
  <si>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</si>
  <si>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</si>
  <si>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</si>
  <si>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</si>
  <si>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</si>
  <si>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</si>
  <si>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</si>
  <si>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</si>
  <si>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</si>
  <si>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</si>
  <si>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</si>
  <si>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</si>
  <si>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</si>
  <si>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</si>
  <si>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</si>
  <si>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</si>
  <si>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</si>
  <si>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</si>
  <si>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</si>
  <si>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</si>
  <si>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</si>
  <si>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</si>
  <si>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</si>
  <si>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</si>
  <si>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</si>
  <si>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</si>
  <si>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</si>
  <si>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</si>
  <si>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</si>
  <si>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</si>
  <si>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</si>
  <si>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</si>
  <si>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</si>
  <si>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</si>
  <si>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</si>
  <si>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</si>
  <si>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</si>
  <si>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</si>
  <si>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</si>
  <si>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</si>
  <si>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</si>
  <si>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</si>
  <si>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</si>
  <si>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</si>
  <si>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</si>
  <si>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</si>
  <si>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</si>
  <si>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</si>
  <si>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</si>
  <si>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</si>
  <si>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</si>
  <si>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</si>
  <si>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</si>
  <si>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</si>
  <si>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</si>
  <si>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</si>
  <si>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</si>
  <si>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</si>
  <si>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</si>
  <si>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</si>
  <si>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</si>
  <si>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</si>
  <si>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</si>
  <si>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</si>
  <si>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</si>
  <si>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</si>
  <si>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</si>
  <si>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</si>
  <si>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</si>
  <si>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</si>
  <si>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</si>
  <si>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</si>
  <si>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</si>
  <si>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</si>
  <si>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</si>
  <si>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</si>
  <si>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</si>
  <si>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</si>
  <si>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</si>
  <si>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</si>
  <si>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</si>
  <si>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</si>
  <si>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</si>
  <si>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</si>
  <si>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</si>
  <si>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</si>
  <si>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</si>
  <si>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</si>
  <si>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</si>
  <si>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</si>
  <si>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</si>
  <si>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</si>
  <si>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</si>
  <si>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</si>
  <si>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</si>
  <si>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</si>
  <si>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</si>
  <si>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</si>
  <si>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</si>
  <si>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</si>
  <si>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</si>
  <si>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</si>
  <si>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</si>
  <si>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</si>
  <si>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</si>
  <si>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</si>
  <si>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</si>
  <si>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</si>
  <si>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</si>
  <si>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</si>
  <si>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</si>
  <si>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</si>
  <si>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</si>
  <si>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</si>
  <si>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</si>
  <si>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</si>
  <si>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</si>
  <si>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</si>
  <si>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</si>
  <si>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</si>
  <si>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</si>
  <si>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</si>
  <si>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</si>
  <si>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</si>
  <si>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</si>
  <si>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</si>
  <si>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</si>
  <si>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</si>
  <si>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</si>
  <si>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</si>
  <si>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</si>
  <si>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</si>
  <si>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</si>
  <si>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</si>
  <si>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</si>
  <si>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</si>
  <si>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</si>
  <si>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</si>
  <si>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</si>
  <si>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</si>
  <si>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</si>
  <si>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</si>
  <si>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</si>
  <si>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</si>
  <si>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</si>
  <si>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</si>
  <si>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</si>
  <si>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</si>
  <si>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</si>
  <si>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</si>
  <si>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</si>
  <si>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</si>
  <si>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</si>
  <si>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</si>
  <si>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</si>
  <si>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</si>
  <si>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</si>
  <si>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</si>
  <si>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</si>
  <si>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</si>
  <si>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</si>
  <si>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</si>
  <si>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</si>
  <si>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</si>
  <si>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</si>
  <si>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</si>
  <si>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</si>
  <si>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</si>
  <si>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</si>
  <si>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</si>
  <si>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</si>
  <si>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</si>
  <si>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</si>
  <si>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</si>
  <si>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</si>
  <si>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</si>
  <si>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</si>
  <si>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</si>
  <si>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</si>
  <si>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</si>
  <si>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</si>
  <si>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</si>
  <si>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</si>
  <si>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</si>
  <si>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</si>
  <si>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</si>
  <si>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</si>
  <si>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</si>
  <si>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</si>
  <si>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</si>
  <si>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</si>
  <si>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</si>
  <si>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</si>
  <si>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</si>
  <si>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</si>
  <si>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</si>
  <si>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</si>
  <si>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</si>
  <si>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</si>
  <si>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</si>
  <si>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</si>
  <si>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</si>
  <si>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</si>
  <si>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</si>
  <si>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</si>
  <si>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</si>
  <si>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</si>
  <si>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</si>
  <si>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</si>
  <si>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</si>
  <si>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</si>
  <si>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</si>
  <si>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</si>
  <si>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</si>
  <si>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</si>
  <si>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</si>
  <si>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</si>
  <si>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</si>
  <si>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</si>
  <si>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</si>
  <si>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</si>
  <si>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</si>
  <si>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</si>
  <si>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</si>
  <si>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</si>
  <si>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</si>
  <si>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</si>
  <si>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</si>
  <si>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</si>
  <si>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</si>
  <si>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</si>
  <si>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</si>
  <si>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</si>
  <si>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</si>
  <si>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</si>
  <si>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</si>
  <si>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</si>
  <si>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</si>
  <si>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</si>
  <si>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</si>
  <si>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</si>
  <si>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</si>
  <si>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</si>
  <si>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</si>
  <si>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</si>
  <si>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</si>
  <si>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</si>
  <si>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</si>
  <si>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</si>
  <si>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</si>
  <si>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</si>
  <si>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</si>
  <si>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</si>
  <si>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</si>
  <si>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</si>
  <si>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</si>
  <si>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</si>
  <si>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</si>
  <si>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</si>
  <si>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</si>
  <si>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</si>
  <si>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</si>
  <si>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</si>
  <si>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</si>
  <si>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</si>
  <si>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</si>
  <si>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</si>
  <si>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</si>
  <si>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</si>
  <si>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</si>
  <si>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</si>
  <si>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</si>
  <si>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</si>
  <si>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</si>
  <si>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</si>
  <si>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</si>
  <si>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</si>
  <si>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</si>
  <si>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</si>
  <si>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</si>
  <si>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</si>
  <si>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</si>
  <si>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</si>
  <si>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</si>
  <si>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</si>
  <si>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</si>
  <si>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</si>
  <si>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</si>
  <si>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</si>
  <si>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</si>
  <si>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</si>
  <si>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</si>
  <si>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</si>
  <si>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</si>
  <si>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</si>
  <si>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</si>
  <si>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</si>
  <si>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</si>
  <si>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</si>
  <si>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</si>
  <si>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</si>
  <si>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</si>
  <si>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</si>
  <si>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</si>
  <si>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</si>
  <si>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</si>
  <si>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</si>
  <si>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</si>
  <si>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</si>
  <si>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</si>
  <si>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</si>
  <si>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</si>
  <si>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</si>
  <si>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</si>
  <si>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</si>
  <si>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</si>
  <si>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</si>
  <si>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</si>
  <si>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</si>
  <si>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</si>
  <si>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</si>
  <si>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</si>
  <si>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</si>
  <si>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</si>
  <si>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</si>
  <si>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</si>
  <si>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</si>
  <si>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</si>
  <si>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</si>
  <si>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</si>
  <si>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</si>
  <si>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</si>
  <si>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</si>
  <si>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</si>
  <si>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</si>
  <si>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</si>
  <si>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</si>
  <si>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</si>
  <si>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</si>
  <si>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</si>
  <si>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</si>
  <si>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</si>
  <si>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</si>
  <si>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</si>
  <si>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</si>
  <si>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</si>
  <si>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</si>
  <si>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</si>
  <si>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</si>
  <si>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</si>
  <si>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</si>
  <si>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</si>
  <si>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</si>
  <si>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</si>
  <si>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</si>
  <si>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</si>
  <si>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</si>
  <si>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</si>
  <si>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</si>
  <si>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</si>
  <si>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</si>
  <si>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</si>
  <si>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</si>
  <si>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</si>
  <si>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</si>
  <si>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</si>
  <si>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</si>
  <si>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</si>
  <si>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</si>
  <si>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</si>
  <si>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</si>
  <si>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</si>
  <si>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</si>
  <si>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</si>
  <si>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</si>
  <si>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</si>
  <si>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</si>
  <si>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</si>
  <si>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</si>
  <si>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</si>
  <si>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</si>
  <si>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</si>
  <si>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</si>
  <si>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</si>
  <si>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</si>
  <si>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</si>
  <si>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</si>
  <si>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</si>
  <si>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</si>
  <si>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</si>
  <si>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</si>
  <si>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</si>
  <si>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</si>
  <si>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</si>
  <si>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</si>
  <si>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</si>
  <si>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</si>
  <si>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</si>
  <si>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</si>
  <si>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</si>
  <si>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</si>
  <si>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</si>
  <si>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</si>
  <si>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</si>
  <si>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</si>
  <si>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</si>
  <si>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</si>
  <si>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</si>
  <si>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</si>
  <si>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</si>
  <si>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</si>
  <si>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</si>
  <si>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</si>
  <si>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</si>
  <si>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</si>
  <si>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</si>
  <si>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</si>
  <si>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</si>
  <si>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</si>
  <si>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</si>
  <si>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</si>
  <si>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</si>
  <si>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</si>
  <si>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</si>
  <si>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</si>
  <si>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</si>
  <si>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</si>
  <si>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</si>
  <si>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</si>
  <si>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</si>
  <si>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</si>
  <si>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</si>
  <si>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</si>
  <si>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</si>
  <si>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</si>
  <si>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</si>
  <si>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</si>
  <si>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</si>
  <si>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</si>
  <si>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</si>
  <si>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</si>
  <si>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</si>
  <si>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</si>
  <si>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</si>
  <si>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</si>
  <si>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</si>
  <si>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</si>
  <si>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</si>
  <si>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</si>
  <si>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</si>
  <si>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</si>
  <si>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</si>
  <si>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</si>
  <si>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</si>
  <si>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</si>
  <si>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</si>
  <si>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</si>
  <si>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</si>
  <si>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</si>
  <si>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</si>
  <si>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</si>
  <si>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</si>
  <si>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</si>
  <si>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</si>
  <si>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</si>
  <si>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</si>
  <si>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</si>
  <si>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</si>
  <si>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</si>
  <si>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</si>
  <si>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</si>
  <si>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</si>
  <si>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</si>
  <si>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</si>
  <si>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</si>
  <si>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</si>
  <si>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</si>
  <si>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</si>
  <si>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</si>
  <si>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</si>
  <si>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</si>
  <si>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</si>
  <si>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</si>
  <si>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</si>
  <si>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</si>
  <si>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</si>
  <si>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</si>
  <si>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</si>
  <si>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</si>
  <si>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</si>
  <si>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</si>
  <si>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</si>
  <si>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</si>
  <si>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</si>
  <si>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</si>
  <si>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</si>
  <si>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</si>
  <si>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</si>
  <si>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</si>
  <si>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</si>
  <si>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</si>
  <si>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</si>
  <si>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</si>
  <si>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</si>
  <si>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</si>
  <si>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</si>
  <si>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</si>
  <si>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</si>
  <si>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</si>
  <si>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</si>
  <si>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</si>
  <si>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</si>
  <si>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</si>
  <si>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</si>
  <si>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</si>
  <si>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</si>
  <si>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</si>
  <si>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</si>
  <si>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</si>
  <si>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</si>
  <si>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</si>
  <si>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</si>
  <si>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</si>
  <si>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</si>
  <si>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</si>
  <si>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</si>
  <si>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</si>
  <si>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</si>
  <si>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</si>
  <si>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</si>
  <si>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</si>
  <si>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</si>
  <si>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</si>
  <si>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</si>
  <si>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</si>
  <si>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</si>
  <si>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</si>
  <si>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</si>
  <si>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</si>
  <si>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</si>
  <si>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</si>
  <si>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</si>
  <si>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</si>
  <si>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</si>
  <si>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</si>
  <si>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</si>
  <si>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</si>
  <si>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</si>
  <si>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</si>
  <si>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</si>
  <si>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</si>
  <si>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</si>
  <si>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</si>
  <si>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</si>
  <si>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</si>
  <si>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</si>
  <si>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</si>
  <si>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</si>
  <si>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</si>
  <si>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</si>
  <si>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</si>
  <si>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</si>
  <si>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</si>
  <si>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</si>
  <si>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</si>
  <si>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</si>
  <si>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</si>
  <si>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</si>
  <si>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</si>
  <si>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</si>
  <si>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</si>
  <si>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</si>
  <si>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</si>
  <si>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</si>
  <si>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</si>
  <si>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</si>
  <si>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</si>
  <si>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</si>
  <si>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</si>
  <si>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</si>
  <si>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</si>
  <si>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</si>
  <si>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</si>
  <si>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</si>
  <si>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</si>
  <si>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</si>
  <si>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</si>
  <si>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</si>
  <si>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</si>
  <si>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</si>
  <si>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</si>
  <si>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</si>
  <si>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</si>
  <si>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</si>
  <si>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</si>
  <si>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</si>
  <si>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</si>
  <si>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</si>
  <si>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</si>
  <si>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</si>
  <si>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</si>
  <si>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</si>
  <si>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</si>
  <si>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</si>
  <si>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</si>
  <si>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</si>
  <si>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</si>
  <si>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</si>
  <si>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</si>
  <si>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</si>
  <si>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</si>
  <si>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</si>
  <si>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</si>
  <si>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</si>
  <si>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</si>
  <si>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</si>
  <si>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</si>
  <si>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</si>
  <si>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</si>
  <si>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</si>
  <si>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</si>
  <si>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</si>
  <si>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</si>
  <si>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</si>
  <si>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</si>
  <si>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</si>
  <si>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</si>
  <si>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</si>
  <si>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</si>
  <si>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</si>
  <si>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</si>
  <si>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</si>
  <si>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</si>
  <si>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</si>
  <si>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</si>
  <si>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</si>
  <si>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</si>
  <si>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</si>
  <si>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</si>
  <si>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</si>
  <si>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</si>
  <si>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</si>
  <si>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</si>
  <si>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</si>
  <si>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</si>
  <si>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</si>
  <si>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</si>
  <si>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</si>
  <si>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</si>
  <si>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</si>
  <si>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</si>
  <si>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</si>
  <si>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</si>
  <si>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</si>
  <si>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</si>
  <si>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</si>
  <si>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</si>
  <si>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</si>
  <si>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</si>
  <si>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</si>
  <si>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</si>
  <si>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</si>
  <si>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</si>
  <si>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</si>
  <si>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</si>
  <si>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</si>
  <si>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</si>
  <si>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</si>
  <si>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</si>
  <si>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</si>
  <si>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</si>
  <si>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</si>
  <si>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</si>
  <si>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</si>
  <si>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</si>
  <si>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</si>
  <si>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</si>
  <si>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</si>
  <si>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</si>
  <si>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</si>
  <si>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</si>
  <si>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</si>
  <si>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</si>
  <si>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</si>
  <si>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</si>
  <si>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</si>
  <si>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</si>
  <si>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</si>
  <si>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</si>
  <si>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</si>
  <si>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</si>
  <si>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</si>
  <si>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</si>
  <si>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</si>
  <si>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</si>
  <si>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</si>
  <si>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</si>
  <si>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</si>
  <si>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</si>
  <si>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</si>
  <si>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</si>
  <si>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</si>
  <si>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</si>
  <si>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</si>
  <si>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</si>
  <si>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</si>
  <si>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</si>
  <si>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</si>
  <si>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</si>
  <si>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</si>
  <si>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</si>
  <si>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</si>
  <si>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</si>
  <si>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</si>
  <si>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</si>
  <si>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</si>
  <si>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</si>
  <si>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</si>
  <si>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</si>
  <si>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</si>
  <si>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</si>
  <si>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</si>
  <si>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</si>
  <si>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</si>
  <si>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</si>
  <si>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</si>
  <si>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</si>
  <si>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</si>
  <si>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</si>
  <si>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</si>
  <si>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</si>
  <si>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</si>
  <si>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</si>
  <si>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</si>
  <si>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</si>
  <si>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</si>
  <si>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</si>
  <si>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</si>
  <si>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</si>
  <si>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</si>
  <si>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</si>
  <si>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</si>
  <si>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</si>
  <si>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</si>
  <si>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</si>
  <si>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</si>
  <si>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</si>
  <si>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</si>
  <si>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</si>
  <si>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</si>
  <si>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</si>
  <si>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</si>
  <si>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</si>
  <si>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</si>
  <si>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</si>
  <si>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</si>
  <si>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</si>
  <si>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</si>
  <si>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</si>
  <si>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</si>
  <si>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</si>
  <si>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</si>
  <si>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</si>
  <si>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</si>
  <si>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</si>
  <si>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</si>
  <si>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</si>
  <si>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</si>
  <si>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</si>
  <si>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</si>
  <si>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</si>
  <si>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</si>
  <si>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</si>
  <si>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</si>
  <si>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</si>
  <si>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</si>
  <si>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</si>
  <si>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</si>
  <si>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</si>
  <si>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</si>
  <si>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</si>
  <si>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</si>
  <si>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</si>
  <si>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</si>
  <si>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</si>
  <si>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</si>
  <si>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</si>
  <si>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</si>
  <si>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</si>
  <si>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</si>
  <si>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</si>
  <si>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</si>
  <si>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</si>
  <si>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</si>
  <si>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</si>
  <si>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</si>
  <si>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</si>
  <si>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</si>
  <si>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</si>
  <si>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</si>
  <si>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</si>
  <si>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</si>
  <si>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</si>
  <si>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</si>
  <si>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</si>
  <si>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</si>
  <si>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</si>
  <si>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</si>
  <si>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</si>
  <si>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</si>
  <si>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</si>
  <si>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</si>
  <si>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</si>
  <si>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</si>
  <si>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</si>
  <si>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</si>
  <si>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</si>
  <si>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</si>
  <si>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</si>
  <si>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</si>
  <si>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</si>
  <si>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</si>
  <si>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</si>
  <si>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</si>
  <si>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</si>
  <si>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</si>
  <si>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</si>
  <si>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</si>
  <si>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</si>
  <si>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</si>
  <si>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</si>
  <si>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</si>
  <si>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</si>
  <si>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</si>
  <si>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</si>
  <si>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</si>
  <si>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</si>
  <si>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</si>
  <si>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</si>
  <si>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</si>
  <si>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</si>
  <si>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</si>
  <si>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</si>
  <si>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</si>
  <si>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</si>
  <si>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</si>
  <si>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</si>
  <si>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</si>
  <si>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</si>
  <si>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</si>
  <si>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</si>
  <si>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</si>
  <si>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</si>
  <si>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</si>
  <si>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</si>
  <si>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</si>
  <si>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</si>
  <si>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</si>
  <si>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</si>
  <si>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</si>
  <si>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</si>
  <si>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</si>
  <si>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</si>
  <si>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</si>
  <si>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</si>
  <si>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</si>
  <si>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</si>
  <si>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</si>
  <si>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</si>
  <si>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</si>
  <si>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</si>
  <si>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</si>
  <si>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</si>
  <si>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</si>
  <si>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</si>
  <si>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</si>
  <si>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</si>
  <si>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</si>
  <si>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</si>
  <si>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</si>
  <si>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</si>
  <si>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</si>
  <si>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</si>
  <si>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</si>
  <si>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</si>
  <si>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</si>
  <si>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</si>
  <si>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</si>
  <si>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</si>
  <si>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</si>
  <si>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</si>
  <si>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</si>
  <si>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</si>
  <si>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</si>
  <si>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</si>
  <si>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</si>
  <si>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</si>
  <si>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</si>
  <si>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</si>
  <si>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</si>
  <si>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</si>
  <si>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</si>
  <si>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</si>
  <si>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</si>
  <si>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</si>
  <si>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</si>
  <si>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</si>
  <si>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</si>
  <si>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</si>
  <si>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</si>
  <si>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</si>
  <si>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</si>
  <si>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</si>
  <si>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</si>
  <si>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</si>
  <si>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</si>
  <si>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</si>
  <si>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</si>
  <si>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</si>
  <si>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</si>
  <si>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</si>
  <si>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</si>
  <si>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</si>
  <si>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</si>
  <si>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</si>
  <si>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</si>
  <si>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</si>
  <si>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</si>
  <si>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</si>
  <si>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</si>
  <si>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</si>
  <si>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</si>
  <si>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</si>
  <si>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</si>
  <si>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</si>
  <si>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</si>
  <si>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</si>
  <si>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</si>
  <si>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</si>
  <si>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</si>
  <si>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</si>
  <si>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</si>
  <si>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</si>
  <si>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</si>
  <si>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</si>
  <si>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</si>
  <si>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</si>
  <si>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</si>
  <si>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</si>
  <si>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</si>
  <si>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</si>
  <si>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</si>
  <si>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</si>
  <si>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</si>
  <si>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</si>
  <si>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</si>
  <si>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</si>
  <si>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</si>
  <si>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</si>
  <si>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</si>
  <si>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</si>
  <si>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</si>
  <si>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</si>
  <si>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</si>
  <si>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</si>
  <si>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</si>
  <si>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</si>
  <si>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</si>
  <si>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</si>
  <si>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</si>
  <si>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</si>
  <si>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</si>
  <si>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</si>
  <si>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</si>
  <si>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</si>
  <si>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</si>
  <si>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</si>
  <si>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</si>
  <si>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</si>
  <si>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</si>
  <si>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</si>
  <si>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</si>
  <si>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</si>
  <si>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</si>
  <si>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</si>
  <si>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</si>
  <si>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</si>
  <si>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</si>
  <si>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</si>
  <si>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</si>
  <si>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</si>
  <si>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</si>
  <si>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</si>
  <si>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</si>
  <si>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</si>
  <si>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</si>
  <si>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</si>
  <si>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</si>
  <si>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</si>
  <si>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</si>
  <si>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</si>
  <si>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</si>
  <si>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</si>
  <si>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</si>
  <si>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</si>
  <si>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</si>
  <si>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</si>
  <si>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</si>
  <si>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</si>
  <si>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</si>
  <si>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</si>
  <si>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</si>
  <si>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</si>
  <si>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</si>
  <si>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</si>
  <si>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</si>
  <si>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</si>
  <si>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</si>
  <si>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</si>
  <si>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</si>
  <si>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</si>
  <si>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</si>
  <si>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</si>
  <si>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</si>
  <si>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</si>
  <si>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</si>
  <si>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</si>
  <si>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</si>
  <si>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</si>
  <si>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</si>
  <si>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</si>
  <si>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</si>
  <si>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</si>
  <si>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</si>
  <si>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</si>
  <si>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</si>
  <si>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</si>
  <si>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</si>
  <si>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</si>
  <si>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</si>
  <si>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</si>
  <si>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</si>
  <si>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</si>
  <si>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</si>
  <si>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</si>
  <si>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</si>
  <si>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</si>
  <si>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</si>
  <si>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</si>
  <si>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</si>
  <si>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</si>
  <si>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</si>
  <si>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</si>
  <si>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</si>
  <si>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</si>
  <si>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</si>
  <si>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</si>
  <si>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</si>
  <si>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</si>
  <si>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</si>
  <si>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</si>
  <si>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</si>
  <si>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</si>
  <si>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</si>
  <si>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</si>
  <si>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</si>
  <si>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</si>
  <si>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</si>
  <si>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</si>
  <si>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</si>
  <si>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</si>
  <si>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</si>
  <si>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</si>
  <si>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</si>
  <si>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</si>
  <si>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</si>
  <si>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</si>
  <si>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</si>
  <si>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</si>
  <si>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</si>
  <si>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</si>
  <si>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</si>
  <si>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</si>
  <si>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</si>
  <si>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</si>
  <si>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</si>
  <si>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</si>
  <si>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</si>
  <si>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</si>
  <si>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</si>
  <si>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</si>
  <si>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</si>
  <si>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</si>
  <si>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</si>
  <si>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</si>
  <si>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</si>
  <si>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</si>
  <si>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</si>
  <si>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</si>
  <si>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</si>
  <si>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</si>
  <si>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</si>
  <si>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</si>
  <si>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</si>
  <si>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</si>
  <si>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</si>
  <si>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</si>
  <si>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</si>
  <si>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</si>
  <si>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</si>
  <si>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</si>
  <si>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</si>
  <si>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</si>
  <si>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</si>
  <si>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</si>
  <si>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</si>
  <si>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</si>
  <si>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</si>
  <si>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</si>
  <si>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</si>
  <si>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</si>
  <si>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</si>
  <si>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</si>
  <si>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</si>
  <si>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</si>
  <si>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</si>
  <si>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</si>
  <si>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</si>
  <si>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</si>
  <si>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</si>
  <si>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</si>
  <si>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</si>
  <si>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</si>
  <si>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</si>
  <si>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</si>
  <si>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</si>
  <si>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</si>
  <si>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</si>
  <si>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</si>
  <si>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</si>
  <si>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</si>
  <si>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</si>
  <si>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</si>
  <si>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</si>
  <si>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</si>
  <si>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</si>
  <si>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</si>
  <si>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</si>
  <si>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</si>
  <si>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</si>
  <si>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</si>
  <si>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</si>
  <si>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</si>
  <si>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</si>
  <si>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</si>
  <si>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</si>
  <si>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</si>
  <si>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</si>
  <si>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</si>
  <si>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</si>
  <si>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</si>
  <si>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</si>
  <si>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</si>
  <si>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</si>
  <si>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</si>
  <si>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</si>
  <si>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</si>
  <si>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</si>
  <si>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</si>
  <si>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</si>
  <si>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</si>
  <si>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</si>
  <si>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</si>
  <si>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</si>
  <si>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</si>
  <si>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</si>
  <si>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</si>
  <si>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</si>
  <si>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</si>
  <si>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</si>
  <si>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</si>
  <si>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</si>
  <si>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</si>
  <si>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</si>
  <si>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</si>
  <si>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</si>
  <si>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</si>
  <si>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</si>
  <si>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</si>
  <si>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</si>
  <si>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</si>
  <si>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</si>
  <si>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</si>
  <si>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</si>
  <si>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</si>
  <si>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</si>
  <si>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</si>
  <si>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</si>
  <si>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</si>
  <si>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</si>
  <si>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</si>
  <si>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</si>
  <si>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</si>
  <si>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</si>
  <si>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</si>
  <si>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</si>
  <si>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</si>
  <si>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</si>
  <si>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</si>
  <si>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</si>
  <si>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</si>
  <si>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</si>
  <si>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</si>
  <si>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</si>
  <si>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</si>
  <si>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</si>
  <si>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</si>
  <si>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</si>
  <si>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</si>
  <si>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</si>
  <si>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</si>
  <si>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</si>
  <si>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</si>
  <si>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</si>
  <si>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</si>
  <si>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</si>
  <si>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</si>
  <si>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</si>
  <si>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</si>
  <si>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</si>
  <si>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</si>
  <si>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</si>
  <si>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</si>
  <si>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</si>
  <si>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</si>
  <si>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</si>
  <si>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</si>
  <si>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</si>
  <si>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</si>
  <si>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</si>
  <si>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</si>
  <si>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</si>
  <si>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</si>
  <si>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</si>
  <si>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</si>
  <si>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</si>
  <si>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</si>
  <si>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</si>
  <si>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</si>
  <si>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</si>
  <si>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</si>
  <si>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</si>
  <si>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</si>
  <si>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</si>
  <si>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</si>
  <si>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</si>
  <si>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</si>
  <si>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</si>
  <si>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</si>
  <si>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</si>
  <si>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</si>
  <si>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</si>
  <si>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</si>
  <si>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</si>
  <si>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</si>
  <si>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</si>
  <si>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</si>
  <si>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</si>
  <si>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</si>
  <si>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</si>
  <si>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</si>
  <si>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</si>
  <si>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</si>
  <si>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</si>
  <si>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</si>
  <si>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</si>
  <si>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</si>
  <si>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</si>
  <si>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</si>
  <si>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</si>
  <si>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</si>
  <si>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</si>
  <si>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</si>
  <si>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</si>
  <si>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</si>
  <si>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</si>
  <si>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</si>
  <si>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</si>
  <si>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</si>
  <si>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</si>
  <si>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</si>
  <si>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</si>
  <si>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</si>
  <si>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</si>
  <si>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</si>
  <si>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</si>
  <si>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</si>
  <si>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</si>
  <si>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</si>
  <si>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</si>
  <si>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</si>
  <si>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</si>
  <si>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</si>
  <si>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</si>
  <si>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</si>
  <si>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</si>
  <si>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</si>
  <si>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</si>
  <si>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</si>
  <si>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</si>
  <si>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</si>
  <si>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</si>
  <si>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</si>
  <si>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</si>
  <si>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</si>
  <si>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</si>
  <si>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</si>
  <si>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</si>
  <si>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</si>
  <si>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</si>
  <si>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</si>
  <si>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</si>
  <si>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</si>
  <si>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</si>
  <si>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</si>
  <si>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</si>
  <si>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</si>
  <si>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</si>
  <si>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</si>
  <si>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</si>
  <si>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</si>
  <si>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</si>
  <si>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</si>
  <si>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</si>
  <si>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</si>
  <si>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</si>
  <si>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</si>
  <si>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</si>
  <si>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</si>
  <si>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</si>
  <si>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</si>
  <si>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</si>
  <si>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</si>
  <si>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</si>
  <si>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</si>
  <si>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</si>
  <si>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</si>
  <si>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</si>
  <si>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</si>
  <si>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</si>
  <si>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</si>
  <si>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</si>
  <si>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</si>
  <si>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</si>
  <si>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</si>
  <si>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</si>
  <si>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</si>
  <si>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</si>
  <si>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</si>
  <si>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</si>
  <si>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</si>
  <si>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</si>
  <si>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</si>
  <si>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</si>
  <si>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</si>
  <si>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</si>
  <si>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</si>
  <si>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</si>
  <si>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</si>
  <si>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</si>
  <si>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</si>
  <si>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</si>
  <si>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</si>
  <si>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</si>
  <si>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</si>
  <si>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</si>
  <si>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</si>
  <si>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</si>
  <si>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</si>
  <si>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</si>
  <si>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</si>
  <si>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</si>
  <si>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</si>
  <si>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</si>
  <si>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</si>
  <si>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</si>
  <si>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</si>
  <si>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</si>
  <si>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</si>
  <si>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</si>
  <si>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</si>
  <si>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</si>
  <si>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</si>
  <si>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</si>
  <si>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</si>
  <si>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</si>
  <si>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</si>
  <si>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</si>
  <si>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</si>
  <si>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</si>
  <si>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</si>
  <si>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</si>
  <si>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</si>
  <si>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</si>
  <si>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</si>
  <si>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</si>
  <si>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</si>
  <si>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</si>
  <si>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</si>
  <si>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</si>
  <si>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</si>
  <si>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</si>
  <si>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</si>
  <si>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</si>
  <si>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</si>
  <si>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</si>
  <si>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</si>
  <si>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</si>
  <si>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</si>
  <si>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</si>
  <si>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</si>
  <si>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</si>
  <si>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</si>
  <si>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</si>
  <si>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</si>
  <si>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</si>
  <si>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</si>
  <si>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</si>
  <si>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</si>
  <si>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</si>
  <si>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</si>
  <si>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</si>
  <si>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</si>
  <si>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</si>
  <si>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</si>
  <si>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</si>
  <si>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</si>
  <si>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</si>
  <si>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</si>
  <si>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</si>
  <si>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</si>
  <si>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</si>
  <si>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</si>
  <si>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</si>
  <si>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</si>
  <si>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</si>
  <si>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</si>
  <si>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</si>
  <si>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</si>
  <si>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</si>
  <si>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</si>
  <si>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</si>
  <si>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</si>
  <si>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</si>
  <si>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</si>
  <si>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</si>
  <si>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</si>
  <si>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</si>
  <si>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</si>
  <si>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</si>
  <si>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</si>
  <si>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</si>
  <si>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</si>
  <si>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</si>
  <si>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</si>
  <si>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</si>
  <si>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</si>
  <si>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</si>
  <si>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</si>
  <si>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</si>
  <si>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</si>
  <si>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</si>
  <si>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</si>
  <si>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</si>
  <si>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</si>
  <si>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</si>
  <si>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</si>
  <si>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</si>
  <si>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</si>
  <si>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</si>
  <si>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</si>
  <si>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</si>
  <si>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</si>
  <si>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</si>
  <si>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</si>
  <si>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</si>
  <si>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</si>
  <si>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</si>
  <si>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</si>
  <si>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</si>
  <si>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</si>
  <si>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</si>
  <si>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</si>
  <si>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</si>
  <si>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</si>
  <si>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</si>
  <si>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</si>
  <si>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</si>
  <si>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</si>
  <si>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</si>
  <si>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</si>
  <si>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</si>
  <si>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</si>
  <si>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</si>
  <si>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</si>
  <si>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</si>
  <si>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</si>
  <si>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</si>
  <si>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</si>
  <si>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</si>
  <si>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</si>
  <si>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</si>
  <si>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</si>
  <si>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</si>
  <si>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</si>
  <si>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</si>
  <si>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</si>
  <si>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</si>
  <si>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</si>
  <si>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</si>
  <si>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</si>
  <si>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</si>
  <si>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</si>
  <si>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</si>
  <si>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</si>
  <si>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</si>
  <si>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</si>
  <si>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</si>
  <si>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</si>
  <si>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</si>
  <si>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</si>
  <si>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</si>
  <si>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</si>
  <si>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</si>
  <si>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</si>
  <si>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</si>
  <si>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</si>
  <si>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</si>
  <si>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</si>
  <si>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</si>
  <si>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</si>
  <si>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</si>
  <si>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</si>
  <si>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</si>
  <si>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</si>
  <si>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</si>
  <si>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</si>
  <si>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</si>
  <si>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</si>
  <si>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</si>
  <si>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</si>
  <si>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</si>
  <si>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</si>
  <si>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</si>
  <si>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</si>
  <si>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</si>
  <si>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</si>
  <si>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</si>
  <si>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</si>
  <si>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</si>
  <si>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</si>
  <si>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</si>
  <si>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</si>
  <si>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</si>
  <si>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</si>
  <si>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</si>
  <si>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</si>
  <si>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</si>
  <si>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</si>
  <si>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</si>
  <si>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</si>
  <si>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</si>
  <si>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</si>
  <si>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</si>
  <si>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</si>
  <si>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</si>
  <si>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</si>
  <si>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</si>
  <si>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</si>
  <si>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</si>
  <si>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</si>
  <si>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</si>
  <si>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</si>
  <si>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</si>
  <si>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</si>
  <si>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</si>
  <si>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</si>
  <si>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</si>
  <si>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</si>
  <si>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</si>
  <si>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</si>
  <si>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</si>
  <si>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</si>
  <si>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</si>
  <si>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</si>
  <si>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</si>
  <si>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</si>
  <si>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</si>
  <si>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</si>
  <si>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</si>
  <si>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</si>
  <si>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</si>
  <si>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</si>
  <si>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</si>
  <si>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</si>
  <si>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</si>
  <si>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</si>
  <si>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</si>
  <si>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</si>
  <si>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</si>
  <si>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</si>
  <si>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</si>
  <si>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</si>
  <si>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</si>
  <si>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</si>
  <si>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</si>
  <si>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</si>
  <si>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</si>
  <si>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</si>
  <si>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</si>
  <si>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</si>
  <si>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</si>
  <si>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</si>
  <si>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</si>
  <si>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</si>
  <si>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</si>
  <si>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</si>
  <si>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</si>
  <si>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</si>
  <si>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</si>
  <si>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</si>
  <si>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</si>
  <si>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</si>
  <si>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</si>
  <si>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</si>
  <si>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</si>
  <si>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</si>
  <si>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</si>
  <si>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</si>
  <si>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</si>
  <si>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</si>
  <si>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</si>
  <si>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</si>
  <si>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</si>
  <si>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</si>
  <si>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</si>
  <si>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</si>
  <si>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</si>
  <si>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</si>
  <si>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</si>
  <si>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</si>
  <si>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</si>
  <si>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</si>
  <si>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</si>
  <si>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</si>
  <si>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</si>
  <si>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</si>
  <si>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</si>
  <si>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</si>
  <si>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</si>
  <si>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</si>
  <si>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</si>
  <si>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</si>
  <si>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</si>
  <si>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</si>
  <si>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</si>
  <si>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</si>
  <si>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</si>
  <si>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</si>
  <si>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</si>
  <si>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</si>
  <si>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</si>
  <si>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</si>
  <si>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</si>
  <si>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</si>
  <si>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</si>
  <si>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</si>
  <si>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</si>
  <si>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</si>
  <si>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</si>
  <si>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</si>
  <si>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</si>
  <si>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</si>
  <si>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</si>
  <si>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</si>
  <si>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</si>
  <si>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</si>
  <si>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</si>
  <si>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</si>
  <si>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</si>
  <si>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</si>
  <si>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</si>
  <si>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</si>
  <si>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</si>
  <si>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</si>
  <si>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</si>
  <si>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</si>
  <si>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</si>
  <si>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</si>
  <si>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</si>
  <si>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</si>
  <si>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</si>
  <si>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</si>
  <si>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</si>
  <si>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</si>
  <si>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</si>
  <si>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</si>
  <si>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</si>
  <si>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</si>
  <si>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</si>
  <si>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</si>
  <si>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</si>
  <si>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</si>
  <si>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</si>
  <si>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</si>
  <si>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</si>
  <si>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</si>
  <si>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</si>
  <si>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</si>
  <si>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</si>
  <si>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</si>
  <si>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</si>
  <si>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</si>
  <si>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</si>
  <si>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</si>
  <si>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</si>
  <si>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</si>
  <si>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</si>
  <si>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</si>
  <si>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</si>
  <si>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</si>
  <si>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</si>
  <si>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</si>
  <si>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</si>
  <si>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</si>
  <si>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</si>
  <si>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</si>
  <si>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</si>
  <si>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</si>
  <si>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</si>
  <si>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</si>
  <si>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</si>
  <si>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</si>
  <si>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</si>
  <si>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</si>
  <si>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</si>
  <si>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</si>
  <si>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</si>
  <si>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</si>
  <si>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</si>
  <si>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</si>
  <si>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</si>
  <si>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</si>
  <si>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</si>
  <si>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</si>
  <si>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</si>
  <si>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</si>
  <si>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</si>
  <si>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</si>
  <si>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</si>
  <si>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</si>
  <si>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</si>
  <si>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</si>
  <si>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</si>
  <si>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</si>
  <si>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</si>
  <si>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</si>
  <si>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</si>
  <si>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</si>
  <si>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</si>
  <si>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</si>
  <si>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</si>
  <si>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</si>
  <si>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</si>
  <si>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</si>
  <si>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</si>
  <si>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</si>
  <si>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</si>
  <si>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</si>
  <si>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</si>
  <si>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</si>
  <si>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</si>
  <si>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</si>
  <si>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</si>
  <si>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</si>
  <si>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</si>
  <si>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</si>
  <si>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</si>
  <si>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</si>
  <si>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</si>
  <si>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</si>
  <si>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</si>
  <si>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</si>
  <si>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</si>
  <si>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</si>
  <si>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</si>
  <si>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</si>
  <si>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</si>
  <si>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</si>
  <si>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</si>
  <si>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</si>
  <si>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</si>
  <si>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</si>
  <si>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</si>
  <si>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</si>
  <si>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</si>
  <si>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</si>
  <si>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</si>
  <si>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</si>
  <si>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</si>
  <si>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</si>
  <si>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</si>
  <si>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</si>
  <si>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</si>
  <si>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</si>
  <si>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</si>
  <si>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</si>
  <si>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</si>
  <si>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</si>
  <si>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</si>
  <si>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</si>
  <si>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</si>
  <si>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</si>
  <si>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</si>
  <si>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</si>
  <si>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</si>
  <si>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</si>
  <si>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</si>
  <si>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</si>
  <si>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</si>
  <si>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</si>
  <si>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</si>
  <si>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</si>
  <si>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</si>
  <si>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</si>
  <si>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</si>
  <si>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</si>
  <si>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</si>
  <si>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</si>
  <si>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</si>
  <si>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</si>
  <si>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</si>
  <si>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</si>
  <si>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</si>
  <si>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</si>
  <si>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</si>
  <si>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</si>
  <si>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</si>
  <si>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</si>
  <si>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</si>
  <si>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</si>
  <si>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</si>
  <si>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</si>
  <si>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</si>
  <si>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</si>
  <si>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</si>
  <si>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</si>
  <si>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</si>
  <si>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</si>
  <si>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</si>
  <si>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</si>
  <si>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</si>
  <si>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</si>
  <si>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</si>
  <si>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</si>
  <si>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</si>
  <si>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</si>
  <si>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</si>
  <si>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</si>
  <si>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</si>
  <si>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</si>
  <si>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</si>
  <si>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</si>
  <si>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</si>
  <si>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</si>
  <si>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</si>
  <si>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</si>
  <si>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</si>
  <si>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</si>
  <si>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</si>
  <si>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</si>
  <si>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</si>
  <si>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</si>
  <si>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</si>
  <si>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</si>
  <si>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</si>
  <si>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</si>
  <si>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</si>
  <si>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</si>
  <si>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</si>
  <si>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</si>
  <si>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</si>
  <si>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</si>
  <si>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</si>
  <si>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</si>
  <si>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</si>
  <si>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</si>
  <si>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</si>
  <si>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</si>
  <si>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</si>
  <si>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</si>
  <si>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</si>
  <si>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</si>
  <si>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</si>
  <si>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</si>
  <si>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</si>
  <si>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</si>
  <si>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</si>
  <si>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</si>
  <si>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</si>
  <si>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</si>
  <si>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</si>
  <si>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</si>
  <si>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</si>
  <si>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</si>
  <si>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</si>
  <si>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</si>
  <si>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</si>
  <si>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</si>
  <si>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</si>
  <si>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</si>
  <si>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</si>
  <si>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</si>
  <si>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</si>
  <si>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</si>
  <si>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</si>
  <si>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</si>
  <si>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</si>
  <si>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</si>
  <si>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</si>
  <si>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</si>
  <si>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</si>
  <si>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</si>
  <si>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</si>
  <si>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</si>
  <si>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</si>
  <si>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</si>
  <si>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</si>
  <si>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</si>
  <si>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</si>
  <si>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</si>
  <si>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</si>
  <si>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</si>
  <si>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</si>
  <si>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</si>
  <si>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</si>
  <si>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</si>
  <si>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</si>
  <si>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</si>
  <si>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</si>
  <si>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</si>
  <si>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</si>
  <si>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</si>
  <si>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</si>
  <si>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</si>
  <si>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</si>
  <si>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</si>
  <si>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</si>
  <si>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</si>
  <si>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</si>
  <si>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</si>
  <si>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</si>
  <si>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</si>
  <si>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</si>
  <si>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</si>
  <si>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</si>
  <si>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</si>
  <si>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</si>
  <si>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</si>
  <si>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</si>
  <si>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</si>
  <si>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</si>
  <si>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</si>
  <si>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</si>
  <si>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</si>
  <si>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</si>
  <si>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</si>
  <si>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</si>
  <si>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</si>
  <si>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</si>
  <si>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</si>
  <si>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</si>
  <si>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</si>
  <si>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</si>
  <si>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</si>
  <si>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</si>
  <si>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</si>
  <si>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</si>
  <si>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</si>
  <si>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</si>
  <si>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</si>
  <si>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</si>
  <si>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</si>
  <si>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</si>
  <si>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</si>
  <si>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</si>
  <si>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</si>
  <si>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</si>
  <si>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</si>
  <si>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</si>
  <si>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</si>
  <si>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</si>
  <si>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</si>
  <si>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</si>
  <si>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</si>
  <si>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</si>
  <si>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</si>
  <si>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</si>
  <si>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</si>
  <si>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</si>
  <si>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</si>
  <si>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</si>
  <si>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</si>
  <si>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</si>
  <si>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</si>
  <si>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</si>
  <si>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</si>
  <si>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</si>
  <si>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</si>
  <si>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</si>
  <si>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</si>
  <si>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</si>
  <si>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</si>
  <si>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</si>
  <si>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</si>
  <si>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</si>
  <si>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</si>
  <si>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</si>
  <si>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</si>
  <si>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</si>
  <si>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</si>
  <si>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</si>
  <si>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</si>
  <si>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</si>
  <si>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</si>
  <si>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</si>
  <si>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</si>
  <si>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</si>
  <si>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</si>
  <si>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</si>
  <si>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</si>
  <si>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</si>
  <si>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</si>
  <si>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</si>
  <si>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</si>
  <si>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</si>
  <si>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</si>
  <si>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</si>
  <si>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</si>
  <si>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</si>
  <si>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</si>
  <si>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</si>
  <si>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</si>
  <si>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</si>
  <si>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</si>
  <si>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</si>
  <si>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</si>
  <si>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</si>
  <si>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</si>
  <si>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</si>
  <si>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</si>
  <si>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</si>
  <si>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</si>
  <si>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</si>
  <si>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</si>
  <si>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</si>
  <si>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</si>
  <si>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</si>
  <si>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</si>
  <si>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</si>
  <si>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</si>
  <si>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</si>
  <si>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</si>
  <si>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</si>
  <si>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</si>
  <si>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</si>
  <si>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</si>
  <si>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</si>
  <si>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</si>
  <si>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</si>
  <si>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</si>
  <si>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</si>
  <si>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</si>
  <si>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</si>
  <si>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</si>
  <si>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</si>
  <si>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</si>
  <si>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</si>
  <si>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</si>
  <si>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</si>
  <si>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</si>
  <si>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</si>
  <si>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</si>
  <si>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</si>
  <si>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</si>
  <si>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</si>
  <si>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</si>
  <si>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</si>
  <si>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</si>
  <si>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</si>
  <si>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</si>
  <si>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</si>
  <si>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</si>
  <si>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</si>
  <si>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</si>
  <si>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</si>
  <si>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</si>
  <si>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</si>
  <si>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</si>
  <si>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</si>
  <si>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</si>
  <si>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</si>
  <si>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</si>
  <si>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</si>
  <si>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</si>
  <si>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</si>
  <si>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</si>
  <si>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</si>
  <si>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</si>
  <si>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</si>
  <si>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</si>
  <si>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</si>
  <si>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</si>
  <si>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</si>
  <si>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</si>
  <si>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</si>
  <si>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</si>
  <si>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</si>
  <si>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</si>
  <si>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</si>
  <si>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</si>
  <si>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</si>
  <si>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</si>
  <si>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</si>
  <si>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</si>
  <si>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</si>
  <si>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</si>
  <si>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</si>
  <si>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</si>
  <si>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</si>
  <si>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</si>
  <si>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</si>
  <si>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</si>
  <si>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</si>
  <si>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</si>
  <si>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</si>
  <si>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</si>
  <si>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</si>
  <si>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</si>
  <si>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</si>
  <si>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</si>
  <si>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</si>
  <si>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</si>
  <si>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</si>
  <si>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</si>
  <si>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</si>
  <si>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</si>
  <si>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</si>
  <si>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</si>
  <si>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</si>
  <si>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</si>
  <si>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</si>
  <si>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</si>
  <si>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</si>
  <si>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</si>
  <si>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</si>
  <si>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</si>
  <si>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</si>
  <si>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</si>
  <si>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</si>
  <si>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</si>
  <si>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</si>
  <si>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</si>
  <si>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</si>
  <si>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</si>
  <si>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</si>
  <si>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</si>
  <si>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</si>
  <si>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</si>
  <si>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</si>
  <si>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</si>
  <si>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</si>
  <si>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</si>
  <si>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</si>
  <si>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</si>
  <si>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</si>
  <si>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</si>
  <si>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</si>
  <si>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</si>
  <si>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</si>
  <si>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</si>
  <si>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</si>
  <si>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</si>
  <si>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</si>
  <si>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</si>
  <si>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</si>
  <si>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</si>
  <si>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</si>
  <si>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</si>
  <si>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</si>
  <si>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</si>
  <si>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</si>
  <si>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</si>
  <si>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</si>
  <si>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</si>
  <si>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</si>
  <si>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</si>
  <si>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</si>
  <si>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</si>
  <si>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</si>
  <si>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</si>
  <si>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</si>
  <si>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</si>
  <si>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</si>
  <si>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</si>
  <si>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</si>
  <si>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</si>
  <si>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</si>
  <si>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</si>
  <si>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</si>
  <si>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</si>
  <si>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</si>
  <si>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</si>
  <si>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</si>
  <si>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</si>
  <si>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</si>
  <si>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</si>
  <si>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</si>
  <si>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</si>
  <si>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</si>
  <si>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</si>
  <si>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</si>
  <si>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</si>
  <si>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</si>
  <si>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</si>
  <si>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</si>
  <si>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</si>
  <si>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</si>
  <si>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</si>
  <si>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</si>
  <si>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</si>
  <si>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</si>
  <si>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</si>
  <si>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</si>
  <si>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</si>
  <si>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</si>
  <si>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</si>
  <si>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</si>
  <si>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</si>
  <si>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</si>
  <si>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</si>
  <si>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</si>
  <si>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</si>
  <si>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</si>
  <si>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</si>
  <si>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</si>
  <si>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</si>
  <si>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</si>
  <si>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</si>
  <si>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</si>
  <si>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</si>
  <si>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</si>
  <si>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</si>
  <si>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</si>
  <si>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</si>
  <si>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</si>
  <si>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</si>
  <si>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</si>
  <si>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</si>
  <si>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</si>
  <si>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</si>
  <si>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</si>
  <si>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</si>
  <si>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</si>
  <si>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</si>
  <si>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</si>
  <si>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</si>
  <si>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</si>
  <si>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</si>
  <si>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</si>
  <si>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</si>
  <si>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</si>
  <si>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</si>
  <si>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</si>
  <si>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</si>
  <si>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</si>
  <si>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</si>
  <si>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</si>
  <si>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</si>
  <si>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</si>
  <si>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</si>
  <si>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</si>
  <si>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</si>
  <si>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</si>
  <si>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</si>
  <si>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</si>
  <si>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</si>
  <si>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</si>
  <si>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</si>
  <si>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</si>
  <si>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</si>
  <si>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</si>
  <si>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</si>
  <si>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</si>
  <si>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</si>
  <si>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</si>
  <si>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</si>
  <si>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</si>
  <si>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</si>
  <si>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</si>
  <si>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</si>
  <si>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</si>
  <si>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</si>
  <si>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</si>
  <si>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</si>
  <si>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</si>
  <si>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</si>
  <si>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</si>
  <si>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</si>
  <si>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</si>
  <si>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</si>
  <si>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</si>
  <si>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</si>
  <si>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</si>
  <si>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</si>
  <si>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</si>
  <si>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</si>
  <si>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</si>
  <si>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</si>
  <si>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</si>
  <si>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</si>
  <si>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</si>
  <si>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</si>
  <si>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</si>
  <si>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</si>
  <si>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</si>
  <si>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</si>
  <si>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</si>
  <si>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</si>
  <si>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</si>
  <si>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</si>
  <si>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</si>
  <si>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</si>
  <si>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</si>
  <si>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</si>
  <si>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</si>
  <si>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</si>
  <si>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</si>
  <si>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</si>
  <si>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</si>
  <si>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</si>
  <si>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</si>
  <si>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</si>
  <si>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</si>
  <si>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</si>
  <si>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</si>
  <si>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</si>
  <si>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</si>
  <si>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</si>
  <si>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</si>
  <si>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</si>
  <si>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</si>
  <si>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</si>
  <si>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</si>
  <si>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</si>
  <si>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</si>
  <si>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</si>
  <si>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</si>
  <si>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</si>
  <si>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</si>
  <si>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</si>
  <si>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</si>
  <si>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</si>
  <si>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</si>
  <si>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</si>
  <si>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</si>
  <si>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</si>
  <si>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</si>
  <si>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</si>
  <si>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</si>
  <si>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</si>
  <si>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</si>
  <si>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</si>
  <si>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</si>
  <si>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</si>
  <si>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</si>
  <si>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</si>
  <si>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</si>
  <si>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</si>
  <si>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</si>
  <si>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</si>
  <si>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</si>
  <si>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</si>
  <si>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</si>
  <si>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</si>
  <si>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</si>
  <si>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</si>
  <si>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</si>
  <si>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</si>
  <si>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</si>
  <si>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</si>
  <si>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</si>
  <si>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</si>
  <si>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</si>
  <si>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</si>
  <si>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</si>
  <si>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</si>
  <si>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</si>
  <si>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</si>
  <si>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</si>
  <si>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</si>
  <si>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</si>
  <si>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</si>
  <si>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</si>
  <si>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</si>
  <si>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</si>
  <si>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</si>
  <si>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</si>
  <si>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</si>
  <si>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</si>
  <si>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</si>
  <si>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</si>
  <si>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</si>
  <si>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</si>
  <si>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</si>
  <si>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</si>
  <si>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</si>
  <si>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</si>
  <si>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</si>
  <si>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</si>
  <si>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</si>
  <si>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</si>
  <si>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</si>
  <si>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</si>
  <si>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</si>
  <si>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</si>
  <si>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</si>
  <si>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</si>
  <si>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</si>
  <si>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</si>
  <si>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</si>
  <si>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</si>
  <si>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</si>
  <si>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</si>
  <si>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</si>
  <si>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</si>
  <si>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</si>
  <si>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</si>
  <si>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</si>
  <si>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</si>
  <si>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</si>
  <si>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</si>
  <si>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</si>
  <si>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</si>
  <si>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</si>
  <si>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</si>
  <si>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</si>
  <si>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</si>
  <si>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</si>
  <si>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</si>
  <si>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</si>
  <si>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</si>
  <si>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</si>
  <si>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</si>
  <si>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</si>
  <si>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</si>
  <si>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</si>
  <si>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</si>
  <si>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</si>
  <si>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</si>
  <si>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</si>
  <si>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</si>
  <si>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</si>
  <si>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</si>
  <si>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</si>
  <si>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</si>
  <si>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</si>
  <si>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</si>
  <si>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</si>
  <si>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</si>
  <si>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</si>
  <si>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</si>
  <si>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</si>
  <si>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</si>
  <si>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</si>
  <si>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</si>
  <si>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</si>
  <si>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</si>
  <si>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</si>
  <si>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</si>
  <si>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</si>
  <si>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</si>
  <si>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</si>
  <si>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</si>
  <si>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</si>
  <si>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</si>
  <si>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</si>
  <si>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</si>
  <si>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</si>
  <si>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</si>
  <si>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</si>
  <si>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</si>
  <si>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</si>
  <si>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</si>
  <si>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</si>
  <si>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</si>
  <si>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</si>
  <si>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</si>
  <si>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</si>
  <si>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</si>
  <si>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</si>
  <si>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</si>
  <si>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</si>
  <si>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</si>
  <si>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</si>
  <si>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</si>
  <si>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</si>
  <si>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</si>
  <si>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</si>
  <si>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</si>
  <si>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</si>
  <si>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</si>
  <si>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</si>
  <si>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</si>
  <si>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</si>
  <si>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</si>
  <si>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</si>
  <si>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</si>
  <si>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</si>
  <si>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</si>
  <si>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</si>
  <si>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</si>
  <si>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</si>
  <si>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</si>
  <si>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</si>
  <si>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</si>
  <si>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</si>
  <si>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</si>
  <si>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</si>
  <si>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</si>
  <si>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</si>
  <si>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</si>
  <si>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</si>
  <si>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</si>
  <si>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</si>
  <si>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</si>
  <si>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</si>
  <si>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</si>
  <si>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</si>
  <si>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</si>
  <si>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</si>
  <si>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</si>
  <si>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</si>
  <si>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</si>
  <si>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</si>
  <si>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</si>
  <si>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</si>
  <si>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</si>
  <si>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</si>
  <si>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</si>
  <si>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</si>
  <si>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</si>
  <si>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</si>
  <si>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</si>
  <si>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</si>
  <si>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</si>
  <si>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</si>
  <si>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</si>
  <si>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</si>
  <si>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</si>
  <si>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</si>
  <si>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</si>
  <si>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</si>
  <si>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</si>
  <si>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</si>
  <si>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</si>
  <si>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</si>
  <si>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</si>
  <si>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</si>
  <si>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</si>
  <si>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</si>
  <si>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</si>
  <si>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</si>
  <si>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</si>
  <si>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</si>
  <si>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</si>
  <si>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</si>
  <si>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</si>
  <si>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</si>
  <si>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</si>
  <si>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</si>
  <si>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</si>
  <si>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</si>
  <si>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</si>
  <si>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</si>
  <si>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</si>
  <si>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</si>
  <si>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</si>
  <si>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</si>
  <si>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</si>
  <si>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</si>
  <si>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</si>
  <si>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</si>
  <si>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</si>
  <si>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</si>
  <si>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</si>
  <si>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</si>
  <si>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</si>
  <si>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</si>
  <si>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</si>
  <si>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</si>
  <si>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</si>
  <si>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</si>
  <si>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</si>
  <si>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</si>
  <si>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</si>
  <si>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</si>
  <si>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</si>
  <si>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</si>
  <si>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</si>
  <si>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</si>
  <si>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</si>
  <si>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</si>
  <si>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</si>
  <si>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</si>
  <si>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</si>
  <si>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</si>
  <si>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</si>
  <si>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</si>
  <si>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</si>
  <si>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</si>
  <si>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</si>
  <si>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</si>
  <si>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</si>
  <si>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</si>
  <si>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</si>
  <si>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</si>
  <si>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</si>
  <si>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</si>
  <si>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</si>
  <si>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</si>
  <si>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</si>
  <si>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</si>
  <si>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</si>
  <si>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</si>
  <si>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</si>
  <si>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</si>
  <si>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</si>
  <si>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</si>
  <si>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</si>
  <si>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</si>
  <si>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</si>
  <si>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</si>
  <si>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</si>
  <si>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</si>
  <si>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</si>
  <si>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</si>
  <si>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</si>
  <si>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</si>
  <si>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</si>
  <si>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</si>
  <si>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</si>
  <si>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</si>
  <si>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</si>
  <si>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</si>
  <si>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</si>
  <si>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</si>
  <si>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</si>
  <si>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</si>
  <si>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</si>
  <si>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</si>
  <si>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</si>
  <si>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</si>
  <si>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</si>
  <si>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</si>
  <si>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</si>
  <si>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</si>
  <si>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</si>
  <si>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</si>
  <si>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</si>
  <si>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</si>
  <si>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</si>
  <si>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</si>
  <si>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</si>
  <si>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</si>
  <si>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</si>
  <si>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</si>
  <si>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</si>
  <si>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</si>
  <si>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</si>
  <si>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</si>
  <si>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</si>
  <si>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</si>
  <si>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</si>
  <si>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</si>
  <si>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</si>
  <si>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</si>
  <si>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</si>
  <si>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</si>
  <si>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</si>
  <si>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</si>
  <si>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</si>
  <si>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</si>
  <si>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</si>
  <si>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</si>
  <si>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</si>
  <si>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</si>
  <si>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</si>
  <si>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</si>
  <si>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</si>
  <si>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</si>
  <si>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</si>
  <si>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</si>
  <si>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</si>
  <si>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</si>
  <si>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</si>
  <si>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</si>
  <si>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</si>
  <si>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</si>
  <si>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</si>
  <si>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</si>
  <si>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</si>
  <si>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</si>
  <si>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</si>
  <si>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</si>
  <si>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</si>
  <si>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</si>
  <si>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</si>
  <si>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</si>
  <si>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</si>
  <si>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</si>
  <si>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</si>
  <si>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</si>
  <si>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</si>
  <si>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</si>
  <si>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</si>
  <si>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</si>
  <si>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</si>
  <si>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</si>
  <si>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</si>
  <si>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</si>
  <si>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</si>
  <si>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</si>
  <si>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</si>
  <si>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</si>
  <si>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</si>
  <si>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</si>
  <si>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</si>
  <si>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</si>
  <si>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</si>
  <si>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</si>
  <si>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</si>
  <si>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</si>
  <si>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</si>
  <si>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</si>
  <si>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</si>
  <si>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</si>
  <si>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</si>
  <si>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</si>
  <si>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</si>
  <si>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</si>
  <si>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</si>
  <si>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</si>
  <si>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</si>
  <si>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</si>
  <si>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</si>
  <si>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</si>
  <si>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</si>
  <si>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</si>
  <si>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</si>
  <si>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</si>
  <si>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</si>
  <si>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</si>
  <si>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</si>
  <si>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</si>
  <si>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</si>
  <si>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</si>
  <si>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</si>
  <si>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</si>
  <si>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</si>
  <si>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</si>
  <si>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</si>
  <si>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</si>
  <si>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</si>
  <si>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</si>
  <si>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</si>
  <si>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</si>
  <si>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</si>
  <si>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</si>
  <si>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</si>
  <si>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</si>
  <si>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</si>
  <si>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</si>
  <si>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</si>
  <si>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</si>
  <si>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</si>
  <si>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</si>
  <si>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</si>
  <si>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</si>
  <si>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</si>
  <si>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</si>
  <si>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</si>
  <si>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</si>
  <si>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</si>
  <si>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</si>
  <si>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</si>
  <si>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</si>
  <si>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</si>
  <si>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</si>
  <si>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</si>
  <si>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</si>
  <si>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</si>
  <si>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</si>
  <si>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</si>
  <si>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</si>
  <si>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</si>
  <si>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</si>
  <si>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</si>
  <si>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</si>
  <si>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</si>
  <si>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</si>
  <si>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</si>
  <si>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</si>
  <si>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</si>
  <si>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</si>
  <si>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</si>
  <si>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</si>
  <si>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</si>
  <si>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</si>
  <si>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</si>
  <si>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</si>
  <si>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</si>
  <si>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</si>
  <si>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</si>
  <si>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</si>
  <si>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</si>
  <si>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</si>
  <si>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</si>
  <si>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</si>
  <si>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</si>
  <si>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</si>
  <si>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</si>
  <si>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</si>
  <si>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</si>
  <si>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</si>
  <si>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</si>
  <si>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</si>
  <si>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</si>
  <si>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</si>
  <si>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</si>
  <si>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</si>
  <si>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</si>
  <si>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</si>
  <si>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</si>
  <si>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</si>
  <si>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</si>
  <si>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</si>
  <si>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</si>
  <si>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</si>
  <si>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</si>
  <si>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</si>
  <si>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</si>
  <si>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</si>
  <si>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</si>
  <si>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</si>
  <si>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</si>
  <si>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</si>
  <si>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</si>
  <si>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</si>
  <si>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</si>
  <si>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</si>
  <si>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</si>
  <si>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</si>
  <si>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</si>
  <si>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</si>
  <si>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</si>
  <si>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</si>
  <si>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</si>
  <si>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</si>
  <si>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</si>
  <si>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</si>
  <si>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</si>
  <si>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</si>
  <si>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</si>
  <si>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</si>
  <si>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</si>
  <si>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</si>
  <si>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</si>
  <si>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</si>
  <si>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</si>
  <si>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</si>
  <si>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</si>
  <si>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</si>
  <si>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</si>
  <si>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</si>
  <si>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</si>
  <si>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</si>
  <si>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</si>
  <si>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</si>
  <si>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</si>
  <si>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</si>
  <si>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</si>
  <si>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</si>
  <si>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</si>
  <si>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</si>
  <si>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</si>
  <si>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</si>
  <si>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</si>
  <si>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</si>
  <si>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</si>
  <si>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</si>
  <si>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</si>
  <si>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</si>
  <si>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</si>
  <si>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</si>
  <si>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</si>
  <si>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</si>
  <si>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</si>
  <si>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</si>
  <si>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</si>
  <si>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</si>
  <si>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</si>
  <si>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</si>
  <si>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</si>
  <si>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</si>
  <si>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</si>
  <si>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</si>
  <si>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</si>
  <si>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</si>
  <si>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</si>
  <si>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</si>
  <si>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</si>
  <si>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</si>
  <si>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</si>
  <si>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</si>
  <si>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</si>
  <si>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</si>
  <si>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</si>
  <si>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</si>
  <si>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</si>
  <si>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</si>
  <si>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</si>
  <si>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</si>
  <si>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</si>
  <si>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</si>
  <si>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</si>
  <si>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</si>
  <si>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</si>
  <si>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</si>
  <si>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</si>
  <si>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</si>
  <si>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</si>
  <si>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</si>
  <si>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</si>
  <si>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</si>
  <si>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</si>
  <si>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</si>
  <si>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</si>
  <si>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</si>
  <si>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</si>
  <si>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</si>
  <si>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</si>
  <si>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</si>
  <si>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</si>
  <si>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</si>
  <si>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</si>
  <si>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</si>
  <si>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</si>
  <si>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</si>
  <si>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</si>
  <si>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</si>
  <si>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</si>
  <si>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</si>
  <si>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</si>
  <si>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</si>
  <si>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</si>
  <si>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</si>
  <si>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</si>
  <si>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</si>
  <si>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</si>
  <si>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</si>
  <si>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</si>
  <si>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</si>
  <si>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</si>
  <si>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</si>
  <si>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</si>
  <si>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</si>
  <si>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</si>
  <si>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</si>
  <si>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</si>
  <si>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</si>
  <si>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</si>
  <si>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</si>
  <si>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</si>
  <si>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</si>
  <si>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</si>
  <si>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</si>
  <si>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</si>
  <si>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</si>
  <si>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</si>
  <si>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</si>
  <si>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</si>
  <si>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</si>
  <si>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</si>
  <si>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</si>
  <si>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</si>
  <si>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</si>
  <si>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</si>
  <si>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</si>
  <si>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</si>
  <si>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</si>
  <si>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</si>
  <si>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</si>
  <si>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</si>
  <si>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</si>
  <si>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</si>
  <si>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</si>
  <si>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</si>
  <si>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</si>
  <si>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</si>
  <si>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</si>
  <si>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</si>
  <si>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</si>
  <si>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</si>
  <si>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</si>
  <si>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</si>
  <si>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</si>
  <si>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</si>
  <si>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</si>
  <si>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</si>
  <si>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</si>
  <si>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</si>
  <si>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</si>
  <si>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</si>
  <si>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</si>
  <si>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</si>
  <si>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</si>
  <si>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</si>
  <si>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</si>
  <si>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</si>
  <si>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</si>
  <si>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</si>
  <si>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</si>
  <si>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</si>
  <si>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</si>
  <si>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</si>
  <si>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</si>
  <si>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</si>
  <si>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</si>
  <si>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</si>
  <si>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</si>
  <si>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</si>
  <si>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</si>
  <si>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</si>
  <si>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</si>
  <si>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</si>
  <si>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</si>
  <si>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</si>
  <si>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</si>
  <si>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</si>
  <si>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</si>
  <si>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</si>
  <si>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</si>
  <si>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</si>
  <si>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</si>
  <si>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</si>
  <si>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</si>
  <si>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</si>
  <si>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</si>
  <si>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</si>
  <si>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</si>
  <si>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</si>
  <si>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</si>
  <si>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</si>
  <si>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</si>
  <si>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</si>
  <si>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</si>
  <si>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</si>
  <si>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</si>
  <si>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</si>
  <si>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</si>
  <si>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</si>
  <si>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</si>
  <si>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</si>
  <si>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</si>
  <si>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</si>
  <si>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</si>
  <si>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</si>
  <si>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</si>
  <si>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</si>
  <si>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</si>
  <si>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</si>
  <si>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</si>
  <si>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</si>
  <si>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</si>
  <si>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</si>
  <si>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</si>
  <si>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</si>
  <si>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</si>
  <si>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</si>
  <si>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</si>
  <si>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</si>
  <si>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</si>
  <si>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</si>
  <si>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</si>
  <si>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</si>
  <si>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</si>
  <si>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</si>
  <si>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</si>
  <si>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</si>
  <si>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</si>
  <si>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</si>
  <si>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</si>
  <si>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</si>
  <si>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</si>
  <si>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</si>
  <si>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</si>
  <si>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</si>
  <si>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</si>
  <si>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</si>
  <si>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</si>
  <si>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</si>
  <si>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</si>
  <si>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</si>
  <si>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</si>
  <si>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</si>
  <si>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</si>
  <si>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</si>
  <si>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</si>
  <si>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</si>
  <si>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</si>
  <si>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</si>
  <si>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</si>
  <si>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</si>
  <si>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</si>
  <si>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</si>
  <si>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</si>
  <si>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</si>
  <si>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</si>
  <si>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</si>
  <si>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</si>
  <si>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</si>
  <si>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</si>
  <si>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</si>
  <si>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</si>
  <si>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</si>
  <si>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</si>
  <si>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</si>
  <si>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</si>
  <si>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</si>
  <si>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</si>
  <si>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</si>
  <si>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</si>
  <si>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</si>
  <si>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</si>
  <si>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</si>
  <si>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</si>
  <si>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</si>
  <si>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</si>
  <si>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</si>
  <si>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</si>
  <si>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</si>
  <si>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</si>
  <si>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</si>
  <si>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</si>
  <si>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</si>
  <si>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</si>
  <si>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</si>
  <si>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</si>
  <si>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</si>
  <si>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</si>
  <si>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</si>
  <si>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</si>
  <si>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</si>
  <si>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</si>
  <si>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</si>
  <si>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</si>
  <si>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</si>
  <si>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</si>
  <si>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</si>
  <si>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</si>
  <si>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</si>
  <si>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</si>
  <si>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</si>
  <si>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</si>
  <si>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</si>
  <si>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</si>
  <si>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</si>
  <si>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</si>
  <si>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</si>
  <si>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</si>
  <si>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</si>
  <si>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</si>
  <si>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</si>
  <si>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</si>
  <si>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</si>
  <si>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</si>
  <si>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</si>
  <si>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</si>
  <si>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</si>
  <si>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</si>
  <si>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</si>
  <si>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</si>
  <si>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</si>
  <si>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</si>
  <si>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</si>
  <si>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</si>
  <si>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</si>
  <si>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</si>
  <si>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</si>
  <si>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</si>
  <si>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</si>
  <si>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</si>
  <si>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</si>
  <si>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</si>
  <si>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</si>
  <si>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</si>
  <si>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</si>
  <si>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</si>
  <si>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</si>
  <si>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</si>
  <si>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</si>
  <si>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</si>
  <si>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</si>
  <si>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</si>
  <si>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</si>
  <si>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</si>
  <si>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</si>
  <si>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</si>
  <si>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</si>
  <si>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</si>
  <si>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</si>
  <si>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</si>
  <si>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</si>
  <si>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</si>
  <si>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</si>
  <si>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</si>
  <si>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</si>
  <si>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</si>
  <si>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</si>
  <si>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</si>
  <si>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</si>
  <si>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</si>
  <si>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</si>
  <si>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</si>
  <si>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</si>
  <si>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</si>
  <si>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</si>
  <si>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</si>
  <si>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</si>
  <si>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</si>
  <si>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</si>
  <si>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</si>
  <si>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</si>
  <si>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</si>
  <si>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</si>
  <si>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</si>
  <si>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</si>
  <si>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</si>
  <si>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</si>
  <si>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</si>
  <si>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</si>
  <si>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</si>
  <si>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</si>
  <si>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</si>
  <si>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</si>
  <si>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</si>
  <si>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</si>
  <si>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</si>
  <si>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</si>
  <si>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</si>
  <si>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</si>
  <si>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</si>
  <si>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</si>
  <si>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</si>
  <si>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</si>
  <si>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</si>
  <si>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</si>
  <si>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</si>
  <si>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</si>
  <si>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</si>
  <si>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</si>
  <si>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</si>
  <si>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</si>
  <si>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</si>
  <si>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</si>
  <si>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</si>
  <si>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</si>
  <si>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</si>
  <si>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</si>
  <si>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</si>
  <si>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</si>
  <si>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</si>
  <si>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</si>
  <si>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</si>
  <si>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</si>
  <si>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</si>
  <si>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</si>
  <si>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</si>
  <si>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</si>
  <si>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</si>
  <si>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</si>
  <si>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</si>
  <si>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</si>
  <si>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</si>
  <si>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</si>
  <si>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</si>
  <si>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</si>
  <si>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</si>
  <si>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</si>
  <si>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</si>
  <si>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</si>
  <si>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</si>
  <si>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</si>
  <si>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</si>
  <si>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</si>
  <si>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</si>
  <si>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</si>
  <si>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</si>
  <si>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</si>
  <si>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</si>
  <si>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</si>
  <si>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</si>
  <si>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</si>
  <si>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</si>
  <si>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</si>
  <si>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</si>
  <si>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</si>
  <si>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</si>
  <si>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</si>
  <si>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</si>
  <si>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</si>
  <si>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</si>
  <si>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</si>
  <si>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</si>
  <si>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</si>
  <si>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</si>
  <si>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</si>
  <si>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</si>
  <si>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</si>
  <si>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</si>
  <si>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</si>
  <si>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</si>
  <si>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</si>
  <si>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</si>
  <si>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</si>
  <si>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</si>
  <si>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</si>
  <si>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</si>
  <si>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</si>
  <si>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</si>
  <si>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</si>
  <si>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</si>
  <si>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</si>
  <si>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</si>
  <si>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</si>
  <si>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</si>
  <si>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</si>
  <si>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</si>
  <si>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</si>
  <si>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</si>
  <si>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</si>
  <si>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</si>
  <si>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</si>
  <si>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</si>
  <si>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</si>
  <si>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</si>
  <si>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</si>
  <si>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</si>
  <si>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</si>
  <si>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</si>
  <si>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</si>
  <si>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</si>
  <si>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</si>
  <si>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</si>
  <si>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</si>
  <si>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</si>
  <si>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</si>
  <si>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</si>
  <si>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</si>
  <si>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</si>
  <si>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</si>
  <si>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</si>
  <si>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</si>
  <si>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</si>
  <si>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</si>
  <si>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</si>
  <si>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</si>
  <si>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</si>
  <si>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</si>
  <si>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</si>
  <si>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</si>
  <si>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</si>
  <si>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</si>
  <si>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</si>
  <si>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</si>
  <si>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</si>
  <si>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</si>
  <si>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</si>
  <si>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</si>
  <si>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</si>
  <si>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</si>
  <si>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</si>
  <si>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</si>
  <si>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</si>
  <si>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</si>
  <si>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</si>
  <si>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</si>
  <si>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</si>
  <si>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</si>
  <si>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</si>
  <si>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</si>
  <si>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</si>
  <si>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</si>
  <si>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</si>
  <si>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</si>
  <si>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</si>
  <si>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</si>
  <si>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</si>
  <si>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</si>
  <si>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</si>
  <si>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</si>
  <si>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</si>
  <si>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</si>
  <si>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</si>
  <si>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</si>
  <si>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</si>
  <si>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</si>
  <si>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</si>
  <si>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</si>
  <si>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</si>
  <si>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</si>
  <si>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</si>
  <si>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</si>
  <si>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</si>
  <si>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</si>
  <si>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</si>
  <si>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</si>
  <si>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</si>
  <si>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</si>
  <si>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</si>
  <si>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</si>
  <si>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</si>
  <si>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</si>
  <si>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</si>
  <si>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</si>
  <si>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</si>
  <si>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</si>
  <si>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</si>
  <si>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</si>
  <si>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</si>
  <si>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</si>
  <si>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</si>
  <si>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</si>
  <si>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</si>
  <si>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</si>
  <si>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</si>
  <si>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</si>
  <si>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</si>
  <si>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</si>
  <si>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</si>
  <si>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</si>
  <si>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</si>
  <si>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</si>
  <si>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</si>
  <si>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</si>
  <si>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</si>
  <si>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</si>
  <si>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</si>
  <si>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</si>
  <si>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</si>
  <si>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</si>
  <si>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</si>
  <si>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</si>
  <si>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</si>
  <si>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</si>
  <si>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</si>
  <si>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</si>
  <si>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</si>
  <si>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</si>
  <si>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</si>
  <si>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</si>
  <si>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</si>
  <si>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</si>
  <si>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</si>
  <si>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</si>
  <si>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</si>
  <si>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</si>
  <si>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</si>
  <si>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</si>
  <si>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</si>
  <si>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</si>
  <si>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</si>
  <si>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</si>
  <si>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</si>
  <si>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</si>
  <si>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</si>
  <si>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</si>
  <si>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</si>
  <si>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</si>
  <si>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</si>
  <si>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</si>
  <si>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</si>
  <si>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</si>
  <si>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</si>
  <si>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</si>
  <si>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</si>
  <si>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</si>
  <si>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</si>
  <si>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</si>
  <si>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</si>
  <si>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</si>
  <si>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</si>
  <si>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</si>
  <si>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</si>
  <si>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</si>
  <si>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</si>
  <si>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</si>
  <si>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</si>
  <si>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</si>
  <si>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</si>
  <si>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</si>
  <si>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</si>
  <si>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</si>
  <si>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</si>
  <si>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</si>
  <si>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</si>
  <si>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</si>
  <si>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</si>
  <si>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</si>
  <si>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</si>
  <si>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</si>
  <si>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</si>
  <si>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</si>
  <si>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</si>
  <si>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</si>
  <si>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</si>
  <si>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</si>
  <si>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</si>
  <si>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</si>
  <si>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</si>
  <si>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</si>
  <si>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</si>
  <si>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</si>
  <si>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</si>
  <si>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</si>
  <si>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</si>
  <si>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</si>
  <si>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</si>
  <si>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</si>
  <si>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</si>
  <si>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</si>
  <si>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</si>
  <si>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</si>
  <si>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</si>
  <si>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</si>
  <si>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</si>
  <si>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</si>
  <si>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</si>
  <si>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</si>
  <si>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</si>
  <si>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</si>
  <si>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</si>
  <si>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</si>
  <si>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</si>
  <si>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</si>
  <si>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</si>
  <si>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</si>
  <si>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</si>
  <si>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</si>
  <si>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</si>
  <si>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</si>
  <si>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</si>
  <si>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</si>
  <si>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</si>
  <si>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</si>
  <si>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</si>
  <si>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</si>
  <si>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</si>
  <si>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</si>
  <si>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</si>
  <si>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</si>
  <si>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</si>
  <si>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</si>
  <si>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</si>
  <si>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</si>
  <si>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</si>
  <si>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</si>
  <si>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</si>
  <si>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</si>
  <si>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</si>
  <si>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</si>
  <si>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</si>
  <si>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</si>
  <si>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</si>
  <si>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</si>
  <si>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</si>
  <si>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</si>
  <si>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</si>
  <si>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</si>
  <si>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</si>
  <si>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</si>
  <si>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</si>
  <si>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</si>
  <si>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</si>
  <si>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</si>
  <si>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</si>
  <si>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</si>
  <si>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</si>
  <si>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</si>
  <si>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</si>
  <si>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</si>
  <si>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</si>
  <si>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</si>
  <si>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</si>
  <si>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</si>
  <si>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</si>
  <si>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</si>
  <si>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</si>
  <si>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</si>
  <si>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</si>
  <si>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</si>
  <si>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</si>
  <si>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</si>
  <si>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</si>
  <si>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</si>
  <si>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</si>
  <si>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</si>
  <si>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</si>
  <si>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</si>
  <si>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</si>
  <si>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</si>
  <si>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</si>
  <si>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</si>
  <si>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</si>
  <si>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</si>
  <si>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</si>
  <si>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</si>
  <si>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</si>
  <si>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</si>
  <si>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</si>
  <si>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</si>
  <si>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</si>
  <si>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</si>
  <si>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</si>
  <si>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</si>
  <si>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</si>
  <si>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</si>
  <si>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</si>
  <si>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</si>
  <si>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</si>
  <si>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</si>
  <si>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</si>
  <si>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</si>
  <si>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</si>
  <si>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</si>
  <si>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</si>
  <si>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</si>
  <si>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</si>
  <si>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</si>
  <si>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</si>
  <si>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</si>
  <si>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</si>
  <si>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</si>
  <si>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</si>
  <si>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</si>
  <si>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</si>
  <si>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</si>
  <si>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</si>
  <si>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</si>
  <si>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</si>
  <si>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</si>
  <si>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</si>
  <si>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</si>
  <si>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</si>
  <si>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</si>
  <si>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</si>
  <si>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</si>
  <si>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</si>
  <si>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</si>
  <si>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</si>
  <si>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</si>
  <si>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</si>
  <si>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</si>
  <si>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</si>
  <si>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</si>
  <si>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</si>
  <si>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</si>
  <si>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</si>
  <si>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</si>
  <si>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</si>
  <si>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</si>
  <si>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</si>
  <si>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</si>
  <si>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</si>
  <si>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</si>
  <si>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</si>
  <si>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</si>
  <si>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</si>
  <si>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</si>
  <si>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</si>
  <si>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</si>
  <si>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</si>
  <si>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</si>
  <si>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</si>
  <si>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</si>
  <si>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</si>
  <si>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</si>
  <si>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</si>
  <si>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</si>
  <si>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</si>
  <si>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</si>
  <si>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</si>
  <si>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</si>
  <si>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</si>
  <si>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</si>
  <si>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</si>
  <si>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</si>
  <si>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</si>
  <si>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</si>
  <si>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</si>
  <si>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</si>
  <si>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</si>
  <si>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</si>
  <si>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</si>
  <si>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</si>
  <si>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</si>
  <si>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</si>
  <si>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</si>
  <si>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</si>
  <si>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</si>
  <si>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</si>
  <si>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</si>
  <si>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</si>
  <si>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</si>
  <si>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</si>
  <si>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</si>
  <si>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</si>
  <si>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</si>
  <si>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</si>
  <si>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</si>
  <si>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</si>
  <si>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</si>
  <si>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</si>
  <si>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</si>
  <si>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</si>
  <si>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</si>
  <si>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</si>
  <si>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</si>
  <si>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</si>
  <si>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</si>
  <si>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</si>
  <si>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</si>
  <si>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</si>
  <si>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</si>
  <si>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</si>
  <si>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</si>
  <si>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</si>
  <si>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</si>
  <si>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</si>
  <si>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</si>
  <si>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</si>
  <si>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</si>
  <si>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</si>
  <si>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</si>
  <si>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</si>
  <si>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</si>
  <si>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</si>
  <si>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</si>
  <si>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</si>
  <si>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</si>
  <si>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</si>
  <si>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</si>
  <si>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</si>
  <si>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</si>
  <si>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</si>
  <si>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</si>
  <si>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</si>
  <si>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</si>
  <si>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</si>
  <si>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</si>
  <si>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</si>
  <si>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</si>
  <si>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</si>
  <si>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</si>
  <si>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</si>
  <si>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</si>
  <si>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</si>
  <si>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</si>
  <si>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</si>
  <si>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</si>
  <si>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</si>
  <si>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</si>
  <si>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</si>
  <si>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</si>
  <si>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</si>
  <si>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</si>
  <si>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</si>
  <si>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</si>
  <si>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</si>
  <si>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</si>
  <si>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</si>
  <si>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</si>
  <si>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</si>
  <si>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</si>
  <si>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</si>
  <si>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</si>
  <si>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</si>
  <si>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</si>
  <si>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</si>
  <si>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</si>
  <si>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</si>
  <si>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</si>
  <si>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</si>
  <si>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</si>
  <si>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</si>
  <si>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</si>
  <si>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</si>
  <si>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</si>
  <si>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</si>
  <si>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</si>
  <si>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</si>
  <si>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</si>
  <si>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</si>
  <si>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</si>
  <si>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</si>
  <si>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</si>
  <si>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</si>
  <si>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</si>
  <si>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</si>
  <si>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</si>
  <si>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</si>
  <si>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</si>
  <si>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</si>
  <si>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</si>
  <si>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</si>
  <si>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</si>
  <si>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</si>
  <si>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</si>
  <si>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</si>
  <si>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</si>
  <si>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</si>
  <si>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</si>
  <si>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</si>
  <si>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</si>
  <si>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</si>
  <si>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</si>
  <si>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</si>
  <si>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</si>
  <si>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</si>
  <si>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</si>
  <si>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</si>
  <si>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</si>
  <si>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</si>
  <si>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</si>
  <si>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</si>
  <si>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</si>
  <si>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</si>
  <si>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</si>
  <si>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</si>
  <si>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</si>
  <si>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</si>
  <si>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</si>
  <si>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</si>
  <si>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</si>
  <si>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</si>
  <si>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</si>
  <si>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</si>
  <si>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</si>
  <si>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</si>
  <si>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</si>
  <si>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</si>
  <si>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</si>
  <si>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</si>
  <si>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</si>
  <si>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</si>
  <si>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</si>
  <si>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</si>
  <si>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</si>
  <si>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</si>
  <si>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</si>
  <si>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</si>
  <si>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</si>
  <si>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</si>
  <si>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</si>
  <si>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</si>
  <si>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</si>
  <si>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</si>
  <si>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</si>
  <si>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</si>
  <si>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</si>
  <si>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</si>
  <si>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</si>
  <si>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</si>
  <si>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</si>
  <si>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</si>
  <si>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</si>
  <si>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</si>
  <si>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</si>
  <si>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</si>
  <si>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</si>
  <si>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</si>
  <si>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</si>
  <si>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</si>
  <si>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</si>
  <si>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</si>
  <si>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</si>
  <si>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</si>
  <si>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</si>
  <si>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</si>
  <si>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</si>
  <si>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</si>
  <si>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</si>
  <si>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</si>
  <si>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</si>
  <si>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</si>
  <si>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</si>
  <si>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</si>
  <si>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</si>
  <si>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</si>
  <si>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</si>
  <si>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</si>
  <si>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</si>
  <si>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</si>
  <si>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</si>
  <si>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</si>
  <si>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</si>
  <si>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</si>
  <si>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</si>
  <si>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</si>
  <si>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</si>
  <si>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</si>
  <si>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</si>
  <si>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</si>
  <si>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</si>
  <si>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</si>
  <si>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</si>
  <si>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</si>
  <si>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</si>
  <si>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</si>
  <si>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</si>
  <si>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</si>
  <si>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</si>
  <si>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</si>
  <si>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</si>
  <si>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</si>
  <si>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</si>
  <si>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</si>
  <si>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</si>
  <si>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</si>
  <si>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</si>
  <si>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</si>
  <si>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</si>
  <si>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</si>
  <si>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</si>
  <si>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</si>
  <si>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</si>
  <si>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</si>
  <si>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</si>
  <si>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</si>
  <si>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</si>
  <si>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</si>
  <si>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</si>
  <si>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</si>
  <si>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</si>
  <si>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</si>
  <si>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</si>
  <si>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</si>
  <si>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</si>
  <si>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</si>
  <si>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</si>
  <si>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</si>
  <si>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</si>
  <si>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</si>
  <si>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</si>
  <si>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</si>
  <si>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</si>
  <si>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</si>
  <si>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</si>
  <si>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</si>
  <si>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</si>
  <si>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</si>
  <si>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</si>
  <si>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</si>
  <si>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</si>
  <si>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</si>
  <si>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</si>
  <si>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</si>
  <si>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</si>
  <si>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</si>
  <si>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</si>
  <si>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</si>
  <si>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</si>
  <si>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</si>
  <si>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</si>
  <si>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</si>
  <si>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</si>
  <si>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</si>
  <si>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</si>
  <si>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</si>
  <si>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</si>
  <si>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</si>
  <si>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</si>
  <si>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</si>
  <si>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</si>
  <si>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</si>
  <si>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</si>
  <si>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</si>
  <si>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</si>
  <si>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</si>
  <si>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</si>
  <si>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</si>
  <si>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</si>
  <si>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</si>
  <si>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</si>
  <si>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</si>
  <si>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</si>
  <si>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</si>
  <si>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</si>
  <si>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</si>
  <si>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</si>
  <si>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</si>
  <si>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</si>
  <si>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</si>
  <si>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</si>
  <si>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</si>
  <si>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</si>
  <si>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</si>
  <si>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</si>
  <si>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</si>
  <si>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</si>
  <si>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</si>
  <si>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</si>
  <si>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</si>
  <si>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</si>
  <si>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</si>
  <si>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</si>
  <si>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</si>
  <si>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</si>
  <si>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</si>
  <si>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</si>
  <si>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</si>
  <si>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</si>
  <si>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</si>
  <si>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</si>
  <si>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</si>
  <si>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</si>
  <si>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</si>
  <si>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</si>
  <si>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</si>
  <si>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</si>
  <si>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</si>
  <si>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</si>
  <si>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</si>
  <si>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</si>
  <si>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</si>
  <si>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</si>
  <si>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</si>
  <si>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</si>
  <si>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</si>
  <si>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</si>
  <si>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</si>
  <si>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</si>
  <si>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</si>
  <si>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</si>
  <si>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</si>
  <si>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</si>
  <si>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</si>
  <si>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</si>
  <si>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</si>
  <si>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</si>
  <si>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</si>
  <si>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</si>
  <si>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</si>
  <si>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</si>
  <si>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</si>
  <si>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</si>
  <si>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</si>
  <si>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</si>
  <si>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</si>
  <si>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</si>
  <si>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</si>
  <si>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</si>
  <si>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</si>
  <si>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</si>
  <si>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</si>
  <si>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</si>
  <si>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</si>
  <si>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</si>
  <si>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</si>
  <si>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</si>
  <si>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</si>
  <si>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</si>
  <si>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</si>
  <si>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</si>
  <si>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</si>
  <si>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</si>
  <si>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</si>
  <si>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</si>
  <si>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</si>
  <si>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</si>
  <si>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</si>
  <si>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</si>
  <si>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</si>
  <si>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</si>
  <si>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</si>
  <si>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</si>
  <si>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</si>
  <si>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</si>
  <si>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</si>
  <si>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</si>
  <si>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</si>
  <si>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</si>
  <si>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</si>
  <si>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</si>
  <si>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</si>
  <si>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</si>
  <si>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</si>
  <si>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</si>
  <si>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</si>
  <si>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</si>
  <si>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</si>
  <si>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</si>
  <si>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</si>
  <si>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</si>
  <si>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</si>
  <si>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</si>
  <si>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</si>
  <si>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</si>
  <si>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</si>
  <si>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</si>
  <si>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</si>
  <si>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</si>
  <si>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</si>
  <si>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</si>
  <si>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</si>
  <si>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</si>
  <si>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</si>
  <si>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</si>
  <si>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</si>
  <si>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</si>
  <si>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</si>
  <si>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</si>
  <si>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</si>
  <si>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</si>
  <si>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</si>
  <si>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</si>
  <si>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</si>
  <si>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</si>
  <si>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</si>
  <si>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</si>
  <si>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</si>
  <si>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</si>
  <si>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</si>
  <si>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</si>
  <si>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</si>
  <si>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</si>
  <si>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</si>
  <si>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</si>
  <si>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</si>
  <si>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</si>
  <si>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</si>
  <si>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</si>
  <si>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</si>
  <si>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</si>
  <si>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</si>
  <si>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</si>
  <si>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</si>
  <si>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</si>
  <si>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</si>
  <si>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</si>
  <si>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</si>
  <si>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</si>
  <si>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</si>
  <si>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</si>
  <si>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</si>
  <si>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</si>
  <si>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</si>
  <si>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</si>
  <si>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</si>
  <si>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</si>
  <si>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</si>
  <si>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</si>
  <si>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</si>
  <si>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</si>
  <si>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</si>
  <si>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</si>
  <si>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</si>
  <si>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</si>
  <si>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</si>
  <si>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</si>
  <si>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</si>
  <si>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</si>
  <si>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</si>
  <si>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</si>
  <si>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</si>
  <si>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</si>
  <si>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</si>
  <si>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</si>
  <si>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</si>
  <si>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</si>
  <si>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</si>
  <si>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</si>
  <si>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</si>
  <si>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</si>
  <si>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</si>
  <si>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</si>
  <si>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</si>
  <si>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</si>
  <si>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</si>
  <si>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</si>
  <si>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</si>
  <si>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</si>
  <si>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</si>
  <si>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</si>
  <si>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</si>
  <si>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</si>
  <si>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</si>
  <si>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</si>
  <si>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</si>
  <si>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</si>
  <si>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</si>
  <si>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</si>
  <si>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</si>
  <si>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</si>
  <si>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</si>
  <si>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</si>
  <si>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</si>
  <si>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</si>
  <si>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</si>
  <si>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</si>
  <si>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</si>
  <si>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</si>
  <si>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</si>
  <si>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</si>
  <si>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</si>
  <si>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</si>
  <si>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</si>
  <si>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</si>
  <si>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</si>
  <si>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</si>
  <si>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</si>
  <si>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</si>
  <si>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</si>
  <si>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</si>
  <si>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</si>
  <si>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</si>
  <si>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</si>
  <si>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</si>
  <si>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</si>
  <si>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</si>
  <si>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</si>
  <si>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</si>
  <si>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</si>
  <si>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</si>
  <si>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</si>
  <si>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</si>
  <si>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</si>
  <si>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</si>
  <si>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</si>
  <si>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</si>
  <si>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</si>
  <si>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</si>
  <si>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</si>
  <si>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</si>
  <si>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</si>
  <si>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</si>
  <si>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</si>
  <si>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</si>
  <si>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</si>
  <si>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</si>
  <si>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</si>
  <si>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</si>
  <si>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</si>
  <si>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</si>
  <si>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</si>
  <si>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</si>
  <si>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</si>
  <si>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</si>
  <si>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</si>
  <si>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</si>
  <si>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</si>
  <si>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</si>
  <si>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</si>
  <si>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</si>
  <si>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</si>
  <si>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</si>
  <si>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</si>
  <si>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</si>
  <si>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</si>
  <si>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</si>
  <si>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</si>
  <si>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</si>
  <si>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</si>
  <si>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</si>
  <si>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</si>
  <si>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</si>
  <si>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</si>
  <si>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</si>
  <si>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</si>
  <si>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</si>
  <si>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</si>
  <si>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</si>
  <si>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</si>
  <si>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</si>
  <si>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</si>
  <si>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</si>
  <si>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</si>
  <si>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</si>
  <si>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</si>
  <si>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</si>
  <si>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</si>
  <si>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</si>
  <si>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</si>
  <si>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</si>
  <si>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</si>
  <si>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</si>
  <si>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</si>
  <si>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</si>
  <si>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</si>
  <si>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</si>
  <si>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</si>
  <si>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</si>
  <si>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</si>
  <si>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</si>
  <si>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</si>
  <si>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</si>
  <si>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</si>
  <si>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</si>
  <si>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</si>
  <si>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</si>
  <si>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</si>
  <si>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</si>
  <si>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</si>
  <si>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</si>
  <si>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</si>
  <si>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</si>
  <si>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</si>
  <si>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</si>
  <si>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</si>
  <si>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</si>
  <si>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</si>
  <si>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</si>
  <si>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</si>
  <si>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</si>
  <si>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</si>
  <si>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</si>
  <si>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</si>
  <si>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</si>
  <si>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</si>
  <si>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</si>
  <si>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</si>
  <si>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</si>
  <si>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</si>
  <si>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</si>
  <si>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</si>
  <si>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</si>
  <si>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</si>
  <si>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</si>
  <si>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</si>
  <si>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</si>
  <si>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</si>
  <si>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</si>
  <si>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</si>
  <si>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</si>
  <si>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</si>
  <si>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</si>
  <si>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</si>
  <si>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</si>
  <si>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</si>
  <si>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</si>
  <si>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</si>
  <si>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</si>
  <si>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</si>
  <si>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</si>
  <si>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</si>
  <si>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</si>
  <si>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</si>
  <si>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</si>
  <si>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</si>
  <si>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</si>
  <si>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</si>
  <si>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</si>
  <si>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</si>
  <si>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</si>
  <si>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</si>
  <si>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</si>
  <si>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</si>
  <si>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</si>
  <si>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</si>
  <si>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</si>
  <si>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</si>
  <si>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</si>
  <si>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</si>
  <si>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</si>
  <si>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</si>
  <si>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</si>
  <si>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</si>
  <si>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</si>
  <si>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</si>
  <si>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</si>
  <si>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</si>
  <si>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</si>
  <si>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</si>
  <si>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</si>
  <si>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</si>
  <si>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</si>
  <si>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</si>
  <si>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</si>
  <si>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</si>
  <si>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</si>
  <si>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</si>
  <si>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</si>
  <si>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</si>
  <si>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</si>
  <si>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</si>
  <si>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</si>
  <si>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</si>
  <si>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</si>
  <si>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</si>
  <si>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</si>
  <si>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</si>
  <si>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</si>
  <si>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</si>
  <si>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</si>
  <si>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</si>
  <si>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</si>
  <si>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</si>
  <si>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</si>
  <si>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</si>
  <si>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</si>
  <si>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</si>
  <si>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</si>
  <si>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</si>
  <si>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</si>
  <si>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</si>
  <si>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</si>
  <si>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</si>
  <si>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</si>
  <si>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</si>
  <si>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</si>
  <si>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</si>
  <si>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</si>
  <si>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</si>
  <si>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</si>
  <si>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</si>
  <si>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</si>
  <si>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</si>
  <si>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</si>
  <si>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</si>
  <si>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</si>
  <si>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</si>
  <si>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</si>
  <si>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</si>
  <si>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</si>
  <si>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</si>
  <si>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</si>
  <si>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</si>
  <si>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</si>
  <si>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</si>
  <si>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</si>
  <si>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</si>
  <si>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</si>
  <si>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</si>
  <si>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</si>
  <si>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</si>
  <si>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</si>
  <si>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</si>
  <si>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</si>
  <si>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</si>
  <si>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</si>
  <si>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</si>
  <si>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</si>
  <si>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</si>
  <si>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</si>
  <si>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</si>
  <si>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</si>
  <si>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</si>
  <si>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</si>
  <si>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</si>
  <si>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</si>
  <si>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</si>
  <si>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</si>
  <si>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</si>
  <si>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</si>
  <si>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</si>
  <si>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</si>
  <si>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</si>
  <si>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</si>
  <si>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</si>
  <si>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</si>
  <si>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</si>
  <si>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</si>
  <si>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</si>
  <si>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</si>
  <si>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</si>
  <si>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</si>
  <si>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</si>
  <si>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</si>
  <si>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</si>
  <si>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</si>
  <si>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</si>
  <si>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</si>
  <si>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</si>
  <si>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</si>
  <si>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</si>
  <si>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</si>
  <si>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</si>
  <si>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</si>
  <si>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</si>
  <si>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</si>
  <si>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</si>
  <si>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</si>
  <si>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</si>
  <si>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</si>
  <si>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</si>
  <si>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</si>
  <si>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</si>
  <si>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</si>
  <si>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</si>
  <si>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</si>
  <si>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</si>
  <si>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</si>
  <si>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</si>
  <si>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</si>
  <si>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</si>
  <si>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</si>
  <si>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</si>
  <si>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</si>
  <si>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</si>
  <si>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</si>
  <si>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</si>
  <si>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</si>
  <si>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</si>
  <si>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</si>
  <si>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</si>
  <si>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</si>
  <si>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</si>
  <si>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</si>
  <si>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</si>
  <si>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</si>
  <si>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</si>
  <si>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</si>
  <si>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</si>
  <si>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</si>
  <si>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</si>
  <si>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</si>
  <si>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</si>
  <si>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</si>
  <si>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</si>
  <si>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</si>
  <si>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</si>
  <si>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</si>
  <si>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</si>
  <si>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</si>
  <si>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</si>
  <si>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</si>
  <si>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</si>
  <si>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</si>
  <si>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</si>
  <si>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</si>
  <si>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</si>
  <si>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</si>
  <si>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</si>
  <si>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</si>
  <si>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</si>
  <si>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</si>
  <si>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</si>
  <si>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</si>
  <si>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</si>
  <si>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</si>
  <si>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</si>
  <si>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</si>
  <si>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</si>
  <si>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</si>
  <si>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</si>
  <si>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</si>
  <si>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</si>
  <si>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</si>
  <si>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</si>
  <si>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</si>
  <si>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</si>
  <si>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</si>
  <si>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</si>
  <si>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</si>
  <si>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</si>
  <si>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</si>
  <si>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</si>
  <si>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</si>
  <si>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</si>
  <si>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</si>
  <si>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</si>
  <si>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</si>
  <si>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</si>
  <si>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</si>
  <si>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</si>
  <si>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</si>
  <si>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</si>
  <si>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</si>
  <si>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</si>
  <si>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</si>
  <si>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</si>
  <si>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</si>
  <si>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</si>
  <si>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</si>
  <si>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</si>
  <si>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</si>
  <si>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</si>
  <si>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</si>
  <si>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</si>
  <si>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</si>
  <si>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</si>
  <si>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</si>
  <si>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</si>
  <si>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</si>
  <si>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</si>
  <si>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</si>
  <si>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</si>
  <si>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</si>
  <si>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</si>
  <si>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</si>
  <si>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</si>
  <si>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</si>
  <si>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</si>
  <si>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</si>
  <si>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</si>
  <si>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</si>
  <si>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</si>
  <si>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</si>
  <si>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</si>
  <si>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</si>
  <si>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</si>
  <si>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</si>
  <si>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</si>
  <si>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</si>
  <si>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</si>
  <si>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</si>
  <si>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</si>
  <si>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</si>
  <si>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</si>
  <si>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</si>
  <si>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</si>
  <si>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</si>
  <si>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</si>
  <si>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</si>
  <si>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</si>
  <si>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</si>
  <si>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</si>
  <si>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</si>
  <si>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</si>
  <si>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</si>
  <si>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</si>
  <si>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</si>
  <si>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</si>
  <si>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</si>
  <si>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</si>
  <si>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</si>
  <si>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</si>
  <si>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</si>
  <si>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</si>
  <si>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</si>
  <si>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</si>
  <si>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</si>
  <si>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</si>
  <si>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</si>
  <si>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</si>
  <si>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</si>
  <si>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</si>
  <si>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</si>
  <si>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</si>
  <si>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</si>
  <si>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</si>
  <si>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</si>
  <si>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</si>
  <si>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</si>
  <si>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</si>
  <si>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</si>
  <si>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</si>
  <si>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</si>
  <si>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</si>
  <si>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</si>
  <si>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</si>
  <si>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</si>
  <si>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</si>
  <si>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</si>
  <si>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</si>
  <si>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</si>
  <si>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</si>
  <si>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</si>
  <si>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</si>
  <si>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</si>
  <si>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</si>
  <si>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</si>
  <si>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</si>
  <si>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</si>
  <si>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</si>
  <si>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</si>
  <si>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</si>
  <si>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</si>
  <si>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</si>
  <si>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</si>
  <si>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</si>
  <si>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</si>
  <si>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</si>
  <si>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</si>
  <si>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</si>
  <si>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</si>
  <si>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</si>
  <si>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</si>
  <si>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</si>
  <si>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</si>
  <si>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</si>
  <si>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</si>
  <si>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</si>
  <si>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</si>
  <si>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</si>
  <si>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</si>
  <si>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</si>
  <si>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</si>
  <si>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</si>
  <si>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</si>
  <si>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</si>
  <si>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</si>
  <si>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</si>
  <si>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</si>
  <si>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</si>
  <si>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</si>
  <si>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</si>
  <si>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</si>
  <si>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</si>
  <si>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</si>
  <si>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</si>
  <si>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</si>
  <si>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</si>
  <si>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</si>
  <si>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</si>
  <si>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</si>
  <si>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</si>
  <si>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</si>
  <si>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</si>
  <si>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</si>
  <si>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</si>
  <si>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</si>
  <si>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</si>
  <si>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</si>
  <si>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</si>
  <si>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</si>
  <si>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</si>
  <si>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</si>
  <si>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</si>
  <si>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</si>
  <si>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</si>
  <si>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</si>
  <si>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</si>
  <si>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</si>
  <si>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</si>
  <si>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</si>
  <si>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</si>
  <si>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</si>
  <si>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</si>
  <si>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</si>
  <si>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</si>
  <si>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</si>
  <si>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</si>
  <si>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</si>
  <si>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</si>
  <si>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</si>
  <si>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</si>
  <si>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</si>
  <si>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</si>
  <si>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</si>
  <si>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</si>
  <si>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</si>
  <si>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</si>
  <si>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</si>
  <si>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</si>
  <si>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</si>
  <si>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</si>
  <si>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</si>
  <si>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</si>
  <si>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</si>
  <si>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</si>
  <si>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</si>
  <si>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</si>
  <si>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</si>
  <si>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</si>
  <si>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</si>
  <si>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</si>
  <si>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</si>
  <si>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</si>
  <si>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</si>
  <si>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</si>
  <si>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</si>
  <si>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</si>
  <si>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</si>
  <si>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</si>
  <si>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</si>
  <si>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</si>
  <si>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</si>
  <si>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</si>
  <si>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</si>
  <si>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</si>
  <si>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</si>
  <si>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</si>
  <si>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</si>
  <si>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</si>
  <si>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</si>
  <si>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</si>
  <si>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</si>
  <si>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</si>
  <si>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</si>
  <si>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</si>
  <si>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</si>
  <si>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</si>
  <si>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</si>
  <si>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</si>
  <si>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</si>
  <si>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</si>
  <si>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</si>
  <si>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</si>
  <si>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</si>
  <si>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</si>
  <si>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</si>
  <si>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</si>
  <si>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</si>
  <si>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</si>
  <si>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</si>
  <si>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</si>
  <si>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</si>
  <si>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</si>
  <si>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</si>
  <si>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</si>
  <si>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</si>
  <si>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</si>
  <si>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</si>
  <si>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</si>
  <si>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</si>
  <si>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</si>
  <si>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</si>
  <si>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</si>
  <si>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</si>
  <si>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</si>
  <si>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</si>
  <si>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</si>
  <si>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</si>
  <si>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</si>
  <si>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</si>
  <si>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</si>
  <si>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</si>
  <si>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</si>
  <si>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</si>
  <si>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</si>
  <si>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</si>
  <si>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</si>
  <si>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</si>
  <si>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</si>
  <si>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</si>
  <si>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</si>
  <si>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</si>
  <si>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</si>
  <si>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</si>
  <si>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</si>
  <si>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</si>
  <si>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</si>
  <si>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</si>
  <si>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</si>
  <si>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</si>
  <si>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</si>
  <si>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</si>
  <si>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</si>
  <si>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</si>
  <si>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</si>
  <si>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</si>
  <si>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</si>
  <si>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</si>
  <si>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</si>
  <si>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</si>
  <si>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</si>
  <si>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</si>
  <si>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</si>
  <si>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</si>
  <si>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</si>
  <si>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</si>
  <si>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</si>
  <si>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</si>
  <si>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</si>
  <si>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</si>
  <si>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</si>
  <si>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</si>
  <si>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</si>
  <si>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</si>
  <si>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</si>
  <si>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</si>
  <si>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</si>
  <si>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</si>
  <si>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</si>
  <si>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</si>
  <si>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</si>
  <si>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</si>
  <si>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</si>
  <si>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</si>
  <si>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</si>
  <si>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</si>
  <si>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</si>
  <si>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</si>
  <si>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</si>
  <si>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</si>
  <si>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</si>
  <si>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</si>
  <si>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</si>
  <si>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</si>
  <si>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</si>
  <si>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</si>
  <si>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</si>
  <si>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</si>
  <si>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</si>
  <si>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</si>
  <si>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</si>
  <si>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</si>
  <si>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</si>
  <si>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</si>
  <si>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</si>
  <si>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</si>
  <si>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</si>
  <si>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</si>
  <si>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</si>
  <si>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</si>
  <si>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</si>
  <si>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</si>
  <si>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</si>
  <si>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</si>
  <si>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</si>
  <si>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</si>
  <si>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</si>
  <si>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</si>
  <si>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</si>
  <si>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</si>
  <si>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</si>
  <si>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</si>
  <si>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</si>
  <si>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</si>
  <si>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</si>
  <si>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</si>
  <si>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</si>
  <si>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</si>
  <si>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</si>
  <si>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</si>
  <si>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</si>
  <si>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</si>
  <si>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</si>
  <si>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</si>
  <si>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</si>
  <si>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</si>
  <si>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</si>
  <si>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</si>
  <si>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</si>
  <si>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</si>
  <si>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</si>
  <si>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</si>
  <si>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</si>
  <si>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</si>
  <si>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</si>
  <si>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</si>
  <si>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</si>
  <si>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</si>
  <si>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</si>
  <si>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</si>
  <si>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</si>
  <si>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</si>
  <si>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</si>
  <si>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</si>
  <si>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</si>
  <si>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</si>
  <si>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</si>
  <si>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</si>
  <si>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</si>
  <si>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</si>
  <si>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</si>
  <si>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</si>
  <si>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</si>
  <si>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</si>
  <si>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</si>
  <si>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</si>
  <si>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</si>
  <si>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</si>
  <si>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</si>
  <si>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</si>
  <si>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</si>
  <si>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</si>
  <si>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</si>
  <si>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</si>
  <si>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</si>
  <si>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</si>
  <si>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</si>
  <si>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</si>
  <si>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</si>
  <si>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</si>
  <si>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</si>
  <si>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</si>
  <si>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</si>
  <si>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</si>
  <si>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</si>
  <si>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</si>
  <si>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</si>
  <si>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</si>
  <si>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</si>
  <si>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</si>
  <si>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</si>
  <si>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</si>
  <si>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</si>
  <si>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</si>
  <si>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</si>
  <si>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</si>
  <si>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</si>
  <si>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</si>
  <si>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</si>
  <si>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</si>
  <si>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</si>
  <si>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</si>
  <si>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</si>
  <si>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</si>
  <si>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</si>
  <si>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</si>
  <si>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</si>
  <si>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</si>
  <si>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</si>
  <si>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</si>
  <si>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</si>
  <si>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</si>
  <si>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</si>
  <si>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</si>
  <si>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</si>
  <si>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</si>
  <si>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</si>
  <si>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</si>
  <si>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</si>
  <si>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</si>
  <si>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</si>
  <si>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</si>
  <si>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</si>
  <si>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</si>
  <si>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</si>
  <si>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</si>
  <si>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</si>
  <si>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</si>
  <si>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</si>
  <si>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</si>
  <si>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</si>
  <si>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</si>
  <si>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</si>
  <si>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</si>
  <si>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</si>
  <si>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</si>
  <si>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</si>
  <si>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</si>
  <si>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</si>
  <si>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</si>
  <si>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</si>
  <si>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</si>
  <si>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</si>
  <si>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</si>
  <si>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</si>
  <si>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</si>
  <si>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</si>
  <si>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</si>
  <si>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</si>
  <si>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</si>
  <si>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</si>
  <si>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</si>
  <si>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</si>
  <si>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</si>
  <si>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</si>
  <si>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</si>
  <si>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</si>
  <si>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</si>
  <si>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</si>
  <si>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</si>
  <si>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</si>
  <si>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</si>
  <si>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</si>
  <si>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</si>
  <si>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</si>
  <si>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</si>
  <si>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</si>
  <si>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</si>
  <si>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</si>
  <si>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</si>
  <si>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</si>
  <si>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</si>
  <si>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</si>
  <si>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</si>
  <si>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</si>
  <si>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</si>
  <si>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</si>
  <si>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</si>
  <si>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</si>
  <si>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</si>
  <si>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</si>
  <si>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</si>
  <si>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</si>
  <si>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</si>
  <si>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</si>
  <si>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</si>
  <si>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</si>
  <si>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</si>
  <si>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</si>
  <si>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</si>
  <si>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</si>
  <si>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</si>
  <si>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</si>
  <si>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</si>
  <si>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</si>
  <si>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</si>
  <si>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</si>
  <si>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</si>
  <si>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</si>
  <si>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</si>
  <si>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</si>
  <si>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</si>
  <si>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</si>
  <si>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</si>
  <si>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</si>
  <si>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</si>
  <si>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</si>
  <si>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</si>
  <si>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</si>
  <si>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</si>
  <si>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</si>
  <si>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</si>
  <si>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</si>
  <si>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</si>
  <si>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</si>
  <si>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</si>
  <si>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</si>
  <si>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</si>
  <si>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</si>
  <si>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</si>
  <si>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</si>
  <si>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</si>
  <si>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</si>
  <si>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</si>
  <si>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</si>
  <si>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</si>
  <si>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</si>
  <si>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</si>
  <si>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</si>
  <si>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</si>
  <si>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</si>
  <si>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</si>
  <si>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</si>
  <si>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</si>
  <si>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</si>
  <si>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</si>
  <si>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</si>
  <si>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</si>
  <si>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</si>
  <si>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</si>
  <si>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</si>
  <si>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</si>
  <si>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</si>
  <si>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</si>
  <si>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</si>
  <si>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</si>
  <si>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</si>
  <si>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</si>
  <si>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</si>
  <si>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</si>
  <si>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</si>
  <si>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</si>
  <si>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</si>
  <si>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</si>
  <si>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</si>
  <si>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</si>
  <si>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</si>
  <si>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</si>
  <si>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</si>
  <si>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</si>
  <si>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</si>
  <si>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</si>
  <si>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</si>
  <si>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</si>
  <si>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</si>
  <si>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</si>
  <si>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</si>
  <si>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</si>
  <si>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</si>
  <si>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</si>
  <si>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</si>
  <si>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</si>
  <si>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</si>
  <si>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</si>
  <si>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</si>
  <si>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</si>
  <si>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</si>
  <si>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</si>
  <si>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</si>
  <si>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</si>
  <si>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</si>
  <si>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</si>
  <si>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</si>
  <si>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</si>
  <si>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</si>
  <si>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</si>
  <si>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</si>
  <si>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</si>
  <si>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</si>
  <si>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</si>
  <si>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</si>
  <si>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</si>
  <si>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</si>
  <si>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</si>
  <si>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</si>
  <si>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</si>
  <si>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</si>
  <si>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</si>
  <si>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</si>
  <si>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</si>
  <si>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</si>
  <si>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</si>
  <si>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</si>
  <si>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</si>
  <si>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</si>
  <si>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</si>
  <si>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</si>
  <si>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</si>
  <si>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</si>
  <si>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</si>
  <si>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</si>
  <si>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</si>
  <si>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</si>
  <si>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</si>
  <si>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</si>
  <si>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</si>
  <si>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</si>
  <si>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</si>
  <si>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</si>
  <si>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</si>
  <si>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</si>
  <si>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</si>
  <si>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</si>
  <si>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</si>
  <si>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</si>
  <si>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</si>
  <si>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</si>
  <si>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</si>
  <si>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</si>
  <si>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</si>
  <si>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</si>
  <si>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</si>
  <si>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</si>
  <si>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</si>
  <si>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</si>
  <si>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</si>
  <si>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</si>
  <si>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</si>
  <si>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</si>
  <si>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</si>
  <si>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</si>
  <si>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</si>
  <si>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</si>
  <si>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</si>
  <si>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</si>
  <si>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</si>
  <si>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</si>
  <si>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</si>
  <si>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</si>
  <si>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</si>
  <si>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</si>
  <si>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</si>
  <si>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</si>
  <si>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</si>
  <si>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</si>
  <si>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</si>
  <si>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</si>
  <si>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</si>
  <si>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</si>
  <si>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</si>
  <si>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</si>
  <si>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</si>
  <si>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</si>
  <si>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</si>
  <si>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</si>
  <si>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</si>
  <si>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</si>
  <si>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</si>
  <si>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</si>
  <si>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</si>
  <si>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</si>
  <si>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</si>
  <si>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</si>
  <si>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</si>
  <si>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</si>
  <si>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</si>
  <si>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</si>
  <si>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</si>
  <si>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</si>
  <si>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</si>
  <si>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</si>
  <si>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</si>
  <si>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</si>
  <si>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</si>
  <si>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</si>
  <si>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</si>
  <si>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</si>
  <si>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</si>
  <si>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</si>
  <si>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</si>
  <si>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</si>
  <si>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</si>
  <si>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</si>
  <si>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</si>
  <si>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</si>
  <si>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</si>
  <si>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</si>
  <si>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</si>
  <si>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</si>
  <si>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</si>
  <si>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</si>
  <si>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</si>
  <si>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</si>
  <si>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</si>
  <si>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</si>
  <si>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</si>
  <si>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</si>
  <si>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</si>
  <si>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</si>
  <si>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</si>
  <si>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</si>
  <si>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</si>
  <si>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</si>
  <si>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</si>
  <si>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</si>
  <si>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</si>
  <si>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</si>
  <si>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</si>
  <si>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</si>
  <si>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</si>
  <si>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</si>
  <si>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</si>
  <si>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</si>
  <si>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</si>
  <si>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</si>
  <si>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</si>
  <si>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</si>
  <si>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</si>
  <si>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</si>
  <si>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</si>
  <si>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</si>
  <si>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</si>
  <si>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</si>
  <si>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</si>
  <si>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</si>
  <si>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</si>
  <si>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</si>
  <si>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</si>
  <si>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</si>
  <si>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</si>
  <si>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</si>
  <si>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</si>
  <si>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</si>
  <si>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</si>
  <si>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</si>
  <si>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</si>
  <si>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</si>
  <si>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</si>
  <si>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</si>
  <si>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</si>
  <si>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</si>
  <si>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</si>
  <si>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</si>
  <si>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</si>
  <si>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</si>
  <si>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</si>
  <si>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</si>
  <si>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</si>
  <si>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</si>
  <si>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</si>
  <si>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</si>
  <si>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</si>
  <si>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</si>
  <si>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</si>
  <si>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</si>
  <si>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</si>
  <si>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</si>
  <si>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</si>
  <si>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</si>
  <si>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</si>
  <si>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</si>
  <si>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</si>
  <si>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</si>
  <si>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</si>
  <si>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</si>
  <si>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</si>
  <si>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</si>
  <si>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</si>
  <si>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</si>
  <si>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</si>
  <si>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</si>
  <si>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</si>
  <si>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</si>
  <si>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</si>
  <si>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</si>
  <si>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</si>
  <si>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</si>
  <si>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</si>
  <si>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</si>
  <si>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</si>
  <si>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</si>
  <si>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</si>
  <si>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</si>
  <si>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</si>
  <si>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</si>
  <si>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</si>
  <si>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</si>
  <si>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</si>
  <si>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</si>
  <si>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</si>
  <si>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</si>
  <si>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</si>
  <si>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</si>
  <si>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</si>
  <si>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</si>
  <si>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</si>
  <si>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</si>
  <si>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</si>
  <si>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</si>
  <si>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</si>
  <si>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</si>
  <si>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</si>
  <si>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</si>
  <si>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</si>
  <si>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</si>
  <si>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</si>
  <si>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</si>
  <si>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</si>
  <si>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</si>
  <si>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</si>
  <si>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</si>
  <si>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</si>
  <si>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</si>
  <si>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</si>
  <si>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</si>
  <si>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</si>
  <si>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</si>
  <si>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</si>
  <si>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</si>
  <si>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</si>
  <si>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</si>
  <si>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</si>
  <si>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</si>
  <si>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</si>
  <si>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</si>
  <si>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</si>
  <si>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</si>
  <si>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</si>
  <si>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</si>
  <si>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</si>
  <si>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</si>
  <si>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</si>
  <si>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</si>
  <si>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</si>
  <si>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</si>
  <si>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</si>
  <si>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</si>
  <si>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</si>
  <si>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</si>
  <si>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</si>
  <si>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</si>
  <si>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</si>
  <si>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</si>
  <si>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</si>
  <si>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</si>
  <si>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</si>
  <si>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</si>
  <si>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</si>
  <si>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</si>
  <si>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</si>
  <si>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</si>
  <si>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</si>
  <si>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</si>
  <si>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</si>
  <si>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</si>
  <si>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</si>
  <si>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</si>
  <si>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</si>
  <si>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</si>
  <si>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</si>
  <si>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</si>
  <si>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</si>
  <si>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</si>
  <si>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</si>
  <si>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</si>
  <si>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</si>
  <si>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</si>
  <si>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</si>
  <si>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</si>
  <si>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</si>
  <si>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</si>
  <si>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</si>
  <si>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</si>
  <si>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</si>
  <si>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</si>
  <si>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</si>
  <si>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</si>
  <si>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</si>
  <si>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</si>
  <si>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</si>
  <si>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</si>
  <si>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</si>
  <si>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</si>
  <si>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</si>
  <si>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</si>
  <si>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</si>
  <si>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</si>
  <si>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</si>
  <si>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</si>
  <si>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</si>
  <si>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</si>
  <si>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</si>
  <si>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</si>
  <si>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</si>
  <si>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</si>
  <si>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</si>
  <si>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</si>
  <si>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</si>
  <si>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</si>
  <si>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</si>
  <si>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</si>
  <si>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</si>
  <si>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</si>
  <si>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</si>
  <si>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</si>
  <si>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</si>
  <si>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</si>
  <si>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</si>
  <si>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</si>
  <si>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</si>
  <si>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</si>
  <si>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</si>
  <si>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</si>
  <si>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</si>
  <si>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</si>
  <si>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</si>
  <si>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</si>
  <si>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</si>
  <si>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</si>
  <si>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</si>
  <si>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</si>
  <si>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</si>
  <si>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</si>
  <si>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</si>
  <si>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</si>
  <si>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</si>
  <si>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</si>
  <si>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</si>
  <si>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</si>
  <si>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</si>
  <si>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</si>
  <si>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</si>
  <si>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</si>
  <si>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</si>
  <si>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</si>
  <si>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</si>
  <si>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</si>
  <si>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</si>
  <si>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</si>
  <si>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</si>
  <si>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</si>
  <si>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</si>
  <si>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</si>
  <si>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</si>
  <si>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</si>
  <si>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</si>
  <si>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</si>
  <si>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</si>
  <si>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</si>
  <si>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</si>
  <si>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</si>
  <si>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</si>
  <si>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</si>
  <si>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</si>
  <si>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</si>
  <si>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</si>
  <si>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</si>
  <si>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</si>
  <si>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</si>
  <si>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</si>
  <si>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</si>
  <si>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</si>
  <si>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</si>
  <si>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</si>
  <si>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</si>
  <si>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</si>
  <si>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</si>
  <si>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</si>
  <si>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</si>
  <si>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</si>
  <si>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</si>
  <si>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</si>
  <si>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</si>
  <si>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</si>
  <si>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</si>
  <si>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</si>
  <si>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</si>
  <si>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</si>
  <si>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</si>
  <si>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</si>
  <si>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</si>
  <si>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</si>
  <si>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</si>
  <si>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</si>
  <si>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</si>
  <si>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</si>
  <si>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</si>
  <si>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</si>
  <si>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</si>
  <si>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</si>
  <si>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</si>
  <si>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</si>
  <si>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</si>
  <si>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</si>
  <si>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</si>
  <si>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</si>
  <si>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</si>
  <si>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</si>
  <si>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</si>
  <si>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</si>
  <si>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</si>
  <si>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</si>
  <si>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</si>
  <si>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</si>
  <si>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</si>
  <si>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</si>
  <si>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</si>
  <si>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</si>
  <si>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</si>
  <si>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</si>
  <si>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</si>
  <si>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</si>
  <si>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</si>
  <si>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</si>
  <si>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</si>
  <si>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</si>
  <si>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</si>
  <si>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</si>
  <si>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</si>
  <si>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</si>
  <si>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</si>
  <si>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</si>
  <si>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</si>
  <si>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</si>
  <si>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</si>
  <si>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</si>
  <si>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</si>
  <si>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</si>
  <si>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</si>
  <si>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</si>
  <si>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</si>
  <si>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</si>
  <si>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</si>
  <si>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</si>
  <si>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</si>
  <si>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</si>
  <si>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</si>
  <si>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</si>
  <si>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</si>
  <si>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</si>
  <si>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</si>
  <si>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</si>
  <si>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</si>
  <si>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</si>
  <si>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</si>
  <si>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</si>
  <si>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</si>
  <si>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</si>
  <si>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</si>
  <si>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</si>
  <si>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</si>
  <si>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</si>
  <si>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</si>
  <si>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</si>
  <si>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</si>
  <si>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</si>
  <si>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</si>
  <si>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</si>
  <si>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</si>
  <si>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</si>
  <si>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</si>
  <si>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</si>
  <si>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</si>
  <si>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</si>
  <si>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</si>
  <si>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</si>
  <si>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</si>
  <si>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</si>
  <si>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</si>
  <si>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</si>
  <si>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</si>
  <si>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</si>
  <si>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</si>
  <si>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</si>
  <si>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</si>
  <si>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</si>
  <si>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</si>
  <si>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</si>
  <si>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</si>
  <si>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</si>
  <si>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</si>
  <si>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</si>
  <si>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</si>
  <si>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</si>
  <si>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</si>
  <si>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</si>
  <si>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</si>
  <si>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</si>
  <si>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</si>
  <si>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</si>
  <si>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</si>
  <si>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</si>
  <si>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</si>
  <si>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</si>
  <si>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</si>
  <si>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</si>
  <si>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</si>
  <si>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</si>
  <si>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</si>
  <si>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</si>
  <si>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</si>
  <si>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</si>
  <si>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</si>
  <si>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</si>
  <si>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</si>
  <si>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</si>
  <si>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</si>
  <si>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</si>
  <si>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</si>
  <si>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</si>
  <si>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</si>
  <si>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</si>
  <si>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</si>
  <si>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</si>
  <si>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</si>
  <si>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</si>
  <si>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</si>
  <si>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</si>
  <si>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</si>
  <si>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</si>
  <si>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</si>
  <si>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</si>
  <si>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</si>
  <si>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</si>
  <si>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</si>
  <si>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</si>
  <si>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</si>
  <si>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</si>
  <si>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</si>
  <si>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</si>
  <si>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</si>
  <si>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</si>
  <si>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</si>
  <si>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</si>
  <si>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</si>
  <si>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</si>
  <si>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</si>
  <si>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</si>
  <si>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</si>
  <si>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</si>
  <si>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</si>
  <si>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</si>
  <si>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</si>
  <si>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</si>
  <si>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</si>
  <si>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</si>
  <si>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</si>
  <si>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</si>
  <si>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</si>
  <si>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</si>
  <si>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</si>
  <si>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</si>
  <si>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</si>
  <si>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</si>
  <si>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</si>
  <si>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</si>
  <si>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</si>
  <si>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</si>
  <si>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</si>
  <si>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</si>
  <si>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</si>
  <si>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</si>
  <si>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</si>
  <si>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</si>
  <si>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</si>
  <si>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</si>
  <si>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</si>
  <si>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</si>
  <si>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</si>
  <si>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</si>
  <si>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</si>
  <si>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</si>
  <si>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</si>
  <si>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</si>
  <si>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</si>
  <si>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</si>
  <si>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</si>
  <si>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</si>
  <si>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</si>
  <si>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</si>
  <si>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</si>
  <si>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</si>
  <si>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</si>
  <si>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</si>
  <si>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</si>
  <si>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</si>
  <si>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</si>
  <si>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</si>
  <si>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</si>
  <si>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</si>
  <si>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</si>
  <si>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</si>
  <si>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</si>
  <si>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</si>
  <si>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</si>
  <si>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</si>
  <si>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</si>
  <si>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</si>
  <si>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</si>
  <si>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</si>
  <si>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</si>
  <si>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</si>
  <si>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</si>
  <si>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</si>
  <si>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</si>
  <si>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</si>
  <si>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</si>
  <si>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</si>
  <si>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</si>
  <si>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</si>
  <si>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</si>
  <si>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</si>
  <si>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</si>
  <si>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</si>
  <si>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</si>
  <si>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</si>
  <si>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</si>
  <si>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</si>
  <si>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</si>
  <si>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</si>
  <si>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</si>
  <si>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</si>
  <si>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</si>
  <si>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</si>
  <si>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</si>
  <si>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</si>
  <si>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</si>
  <si>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</si>
  <si>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</si>
  <si>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</si>
  <si>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</si>
  <si>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</si>
  <si>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</si>
  <si>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</si>
  <si>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</si>
  <si>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</si>
  <si>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</si>
  <si>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</si>
  <si>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</si>
  <si>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</si>
  <si>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</si>
  <si>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</si>
  <si>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</si>
  <si>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</si>
  <si>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</si>
  <si>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</si>
  <si>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</si>
  <si>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</si>
  <si>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</si>
  <si>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</si>
  <si>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</si>
  <si>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</si>
  <si>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</si>
  <si>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</si>
  <si>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</si>
  <si>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</si>
  <si>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</si>
  <si>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</si>
  <si>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</si>
  <si>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</si>
  <si>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</si>
  <si>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</si>
  <si>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</si>
  <si>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</si>
  <si>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</si>
  <si>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</si>
  <si>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</si>
  <si>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</si>
  <si>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</si>
  <si>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</si>
  <si>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</si>
  <si>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</si>
  <si>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</si>
  <si>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</si>
  <si>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</si>
  <si>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</si>
  <si>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</si>
  <si>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</si>
  <si>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</si>
  <si>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</si>
  <si>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</si>
  <si>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</si>
  <si>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</si>
  <si>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</si>
  <si>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</si>
  <si>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</si>
  <si>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</si>
  <si>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</si>
  <si>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</si>
  <si>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</si>
  <si>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</si>
  <si>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</si>
  <si>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</si>
  <si>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</si>
  <si>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</si>
  <si>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</si>
  <si>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</si>
  <si>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</si>
  <si>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</si>
  <si>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</si>
  <si>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</si>
  <si>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</si>
  <si>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</si>
  <si>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</si>
  <si>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</si>
  <si>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</si>
  <si>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</si>
  <si>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</si>
  <si>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</si>
  <si>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</si>
  <si>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</si>
  <si>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</si>
  <si>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</si>
  <si>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</si>
  <si>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</si>
  <si>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</si>
  <si>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</si>
  <si>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</si>
  <si>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</si>
  <si>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</si>
  <si>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</si>
  <si>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</si>
  <si>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</si>
  <si>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</si>
  <si>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</si>
  <si>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</si>
  <si>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</si>
  <si>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</si>
  <si>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</si>
  <si>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</si>
  <si>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</si>
  <si>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</si>
  <si>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</si>
  <si>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</si>
  <si>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</si>
  <si>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</si>
  <si>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</si>
  <si>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</si>
  <si>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</si>
  <si>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</si>
  <si>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</si>
  <si>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</si>
  <si>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</si>
  <si>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</si>
  <si>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</si>
  <si>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</si>
  <si>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</si>
  <si>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</si>
  <si>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</si>
  <si>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</si>
  <si>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</si>
  <si>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</si>
  <si>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</si>
  <si>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</si>
  <si>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</si>
  <si>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</si>
  <si>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</si>
  <si>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</si>
  <si>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</si>
  <si>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</si>
  <si>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</si>
  <si>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</si>
  <si>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</si>
  <si>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</si>
  <si>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</si>
  <si>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</si>
  <si>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</si>
  <si>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</si>
  <si>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</si>
  <si>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</si>
  <si>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</si>
  <si>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</si>
  <si>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</si>
  <si>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</si>
  <si>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</si>
  <si>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</si>
  <si>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</si>
  <si>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</si>
  <si>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</si>
  <si>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</si>
  <si>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</si>
  <si>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</si>
  <si>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</si>
  <si>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</si>
  <si>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</si>
  <si>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</si>
  <si>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</si>
  <si>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</si>
  <si>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</si>
  <si>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</si>
  <si>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</si>
  <si>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</si>
  <si>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</si>
  <si>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</si>
  <si>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</si>
  <si>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</si>
  <si>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</si>
  <si>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</si>
  <si>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</si>
  <si>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</si>
  <si>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</si>
  <si>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</si>
  <si>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</si>
  <si>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</si>
  <si>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</si>
  <si>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</si>
  <si>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</si>
  <si>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</si>
  <si>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</si>
  <si>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</si>
  <si>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</si>
  <si>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</si>
  <si>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</si>
  <si>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</si>
  <si>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</si>
  <si>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</si>
  <si>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</si>
  <si>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</si>
  <si>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</si>
  <si>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</si>
  <si>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</si>
  <si>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</si>
  <si>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</si>
  <si>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</si>
  <si>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</si>
  <si>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</si>
  <si>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</si>
  <si>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</si>
  <si>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</si>
  <si>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</si>
  <si>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</si>
  <si>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</si>
  <si>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</si>
  <si>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</si>
  <si>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</si>
  <si>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</si>
  <si>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</si>
  <si>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</si>
  <si>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</si>
  <si>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</si>
  <si>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</si>
  <si>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</si>
  <si>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</si>
  <si>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</si>
  <si>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</si>
  <si>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</si>
  <si>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</si>
  <si>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</si>
  <si>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</si>
  <si>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</si>
  <si>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</si>
  <si>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</si>
  <si>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</si>
  <si>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</si>
  <si>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</si>
  <si>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</si>
  <si>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</si>
  <si>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</si>
  <si>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</si>
  <si>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</si>
  <si>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</si>
  <si>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</si>
  <si>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</si>
  <si>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</si>
  <si>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</si>
  <si>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</si>
  <si>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</si>
  <si>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</si>
  <si>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</si>
  <si>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</si>
  <si>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</si>
  <si>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</si>
  <si>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</si>
  <si>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</si>
  <si>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</si>
  <si>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</si>
  <si>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</si>
  <si>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</si>
  <si>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</si>
  <si>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</si>
  <si>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</si>
  <si>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</si>
  <si>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</si>
  <si>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</si>
  <si>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</si>
  <si>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</si>
  <si>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</si>
  <si>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</si>
  <si>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</si>
  <si>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</si>
  <si>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</si>
  <si>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</si>
  <si>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</si>
  <si>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</si>
  <si>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</si>
  <si>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</si>
  <si>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</si>
  <si>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</si>
  <si>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</si>
  <si>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</si>
  <si>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</si>
  <si>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</si>
  <si>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</si>
  <si>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</si>
  <si>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</si>
  <si>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</si>
  <si>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</si>
  <si>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</si>
  <si>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</si>
  <si>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</si>
  <si>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</si>
  <si>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</si>
  <si>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</si>
  <si>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</si>
  <si>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</si>
  <si>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</si>
  <si>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</si>
  <si>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</si>
  <si>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</si>
  <si>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</si>
  <si>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</si>
  <si>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</si>
  <si>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</si>
  <si>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</si>
  <si>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</si>
  <si>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</si>
  <si>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</si>
  <si>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</si>
  <si>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</si>
  <si>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</si>
  <si>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</si>
  <si>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</si>
  <si>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</si>
  <si>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</si>
  <si>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</si>
  <si>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</si>
  <si>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</si>
  <si>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</si>
  <si>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</si>
  <si>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</si>
  <si>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</si>
  <si>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</si>
  <si>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</si>
  <si>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</si>
  <si>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</si>
  <si>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</si>
  <si>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</si>
  <si>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</si>
  <si>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</si>
  <si>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</si>
  <si>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</si>
  <si>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</si>
  <si>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</si>
  <si>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</si>
  <si>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</si>
  <si>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</si>
  <si>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</si>
  <si>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</si>
  <si>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</si>
  <si>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</si>
  <si>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</si>
  <si>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</si>
  <si>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</si>
  <si>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</si>
  <si>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</si>
  <si>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</si>
  <si>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</si>
  <si>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</si>
  <si>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</si>
  <si>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</si>
  <si>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</si>
  <si>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</si>
  <si>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</si>
  <si>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</si>
  <si>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</si>
  <si>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</si>
  <si>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</si>
  <si>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</si>
  <si>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</si>
  <si>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</si>
  <si>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</si>
  <si>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</si>
  <si>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</si>
  <si>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</si>
  <si>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</si>
  <si>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</si>
  <si>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</si>
  <si>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</si>
  <si>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</si>
  <si>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</si>
  <si>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</si>
  <si>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</si>
  <si>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</si>
  <si>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</si>
  <si>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</si>
  <si>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</si>
  <si>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</si>
  <si>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</si>
  <si>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</si>
  <si>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</si>
  <si>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</si>
  <si>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</si>
  <si>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</si>
  <si>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</si>
  <si>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</si>
  <si>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</si>
  <si>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</si>
  <si>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</si>
  <si>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</si>
  <si>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</si>
  <si>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</si>
  <si>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</si>
  <si>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</si>
  <si>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</si>
  <si>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</si>
  <si>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</si>
  <si>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</si>
  <si>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</si>
  <si>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</si>
  <si>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</si>
  <si>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</si>
  <si>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</si>
  <si>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</si>
  <si>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</si>
  <si>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</si>
  <si>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</si>
  <si>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</si>
  <si>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</si>
  <si>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</si>
  <si>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</si>
  <si>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</si>
  <si>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</si>
  <si>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</si>
  <si>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</si>
  <si>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</si>
  <si>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</si>
  <si>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</si>
  <si>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</si>
  <si>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</si>
  <si>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</si>
  <si>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</si>
  <si>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</si>
  <si>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</si>
  <si>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</si>
  <si>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</si>
  <si>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</si>
  <si>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</si>
  <si>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</si>
  <si>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</si>
  <si>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</si>
  <si>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</si>
  <si>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</si>
  <si>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</si>
  <si>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</si>
  <si>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</si>
  <si>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</si>
  <si>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</si>
  <si>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</si>
  <si>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</si>
  <si>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</si>
  <si>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</si>
  <si>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</si>
  <si>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</si>
  <si>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</si>
  <si>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</si>
  <si>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</si>
  <si>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</si>
  <si>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</si>
  <si>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</si>
  <si>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</si>
  <si>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</si>
  <si>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</si>
  <si>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</si>
  <si>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</si>
  <si>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</si>
  <si>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</si>
  <si>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</si>
  <si>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</si>
  <si>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</si>
  <si>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</si>
  <si>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</si>
  <si>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</si>
  <si>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</si>
  <si>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</si>
  <si>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</si>
  <si>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</si>
  <si>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</si>
  <si>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</si>
  <si>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</si>
  <si>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</si>
  <si>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</si>
  <si>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</si>
  <si>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</si>
  <si>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</si>
  <si>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</si>
  <si>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</si>
  <si>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</si>
  <si>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</si>
  <si>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</si>
  <si>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</si>
  <si>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</si>
  <si>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</si>
  <si>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</si>
  <si>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</si>
  <si>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</si>
  <si>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</si>
  <si>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</si>
  <si>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</si>
  <si>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</si>
  <si>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</si>
  <si>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</si>
  <si>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</si>
  <si>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</si>
  <si>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</si>
  <si>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</si>
  <si>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</si>
  <si>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</si>
  <si>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</si>
  <si>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</si>
  <si>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</si>
  <si>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</si>
  <si>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</si>
  <si>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</si>
  <si>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</si>
  <si>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</si>
  <si>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</si>
  <si>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</si>
  <si>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</si>
  <si>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</si>
  <si>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</si>
  <si>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</si>
  <si>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</si>
  <si>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</si>
  <si>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</si>
  <si>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</si>
  <si>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</si>
  <si>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</si>
  <si>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</si>
  <si>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</si>
  <si>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</si>
  <si>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</si>
  <si>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</si>
  <si>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</si>
  <si>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</si>
  <si>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</si>
  <si>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</si>
  <si>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</si>
  <si>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</si>
  <si>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</si>
  <si>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</si>
  <si>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</si>
  <si>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</si>
  <si>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</si>
  <si>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</si>
  <si>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</si>
  <si>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</si>
  <si>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</si>
  <si>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</si>
  <si>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</si>
  <si>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</si>
  <si>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</si>
  <si>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</si>
  <si>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</si>
  <si>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</si>
  <si>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</si>
  <si>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</si>
  <si>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</si>
  <si>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</si>
  <si>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</si>
  <si>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</si>
  <si>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</si>
  <si>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</si>
  <si>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</si>
  <si>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</si>
  <si>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</si>
  <si>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</si>
  <si>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</si>
  <si>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</si>
  <si>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</si>
  <si>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</si>
  <si>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</si>
  <si>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</si>
  <si>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</si>
  <si>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</si>
  <si>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</si>
  <si>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</si>
  <si>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</si>
  <si>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</si>
  <si>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</si>
  <si>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</si>
  <si>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</si>
  <si>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</si>
  <si>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</si>
  <si>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</si>
  <si>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</si>
  <si>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</si>
  <si>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</si>
  <si>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</si>
  <si>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</si>
  <si>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</si>
  <si>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</si>
  <si>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</si>
  <si>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</si>
  <si>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</si>
  <si>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</si>
  <si>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</si>
  <si>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</si>
  <si>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</si>
  <si>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</si>
  <si>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</si>
  <si>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</si>
  <si>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</si>
  <si>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</si>
  <si>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</si>
  <si>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</si>
  <si>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</si>
  <si>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</si>
  <si>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</si>
  <si>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</si>
  <si>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</si>
  <si>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</si>
  <si>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</si>
  <si>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</si>
  <si>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</si>
  <si>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</si>
  <si>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</si>
  <si>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</si>
  <si>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</si>
  <si>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</si>
  <si>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</si>
  <si>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</si>
  <si>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</si>
  <si>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</si>
  <si>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</si>
  <si>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</si>
  <si>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</si>
  <si>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</si>
  <si>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</si>
  <si>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</si>
  <si>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</si>
  <si>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</si>
  <si>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</si>
  <si>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</si>
  <si>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</si>
  <si>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</si>
  <si>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</si>
  <si>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</si>
  <si>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</si>
  <si>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</si>
  <si>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</si>
  <si>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</si>
  <si>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</si>
  <si>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</si>
  <si>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</si>
  <si>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</si>
  <si>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</si>
  <si>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</si>
  <si>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</si>
  <si>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</si>
  <si>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</si>
  <si>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</si>
  <si>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</si>
  <si>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</si>
  <si>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</si>
  <si>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</si>
  <si>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</si>
  <si>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</si>
  <si>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</si>
  <si>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</si>
  <si>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</si>
  <si>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</si>
  <si>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</si>
  <si>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</si>
  <si>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</si>
  <si>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</si>
  <si>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</si>
  <si>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</si>
  <si>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</si>
  <si>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</si>
  <si>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</si>
  <si>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</si>
  <si>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</si>
  <si>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</si>
  <si>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</si>
  <si>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</si>
  <si>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</si>
  <si>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</si>
  <si>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</si>
  <si>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</si>
  <si>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</si>
  <si>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</si>
  <si>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</si>
  <si>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</si>
  <si>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</si>
  <si>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</si>
  <si>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</si>
  <si>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</si>
  <si>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</si>
  <si>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</si>
  <si>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</si>
  <si>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</si>
  <si>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</si>
  <si>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</si>
  <si>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</si>
  <si>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</si>
  <si>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</si>
  <si>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</si>
  <si>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</si>
  <si>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</si>
  <si>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</si>
  <si>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</si>
  <si>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</si>
  <si>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</si>
  <si>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</si>
  <si>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</si>
  <si>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</si>
  <si>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</si>
  <si>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</si>
  <si>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</si>
  <si>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</si>
  <si>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</si>
  <si>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</si>
  <si>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</si>
  <si>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</si>
  <si>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</si>
  <si>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</si>
  <si>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</si>
  <si>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</si>
  <si>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</si>
  <si>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</si>
  <si>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</si>
  <si>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</si>
  <si>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</si>
  <si>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</si>
  <si>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</si>
  <si>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</si>
  <si>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</si>
  <si>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</si>
  <si>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</si>
  <si>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</si>
  <si>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</si>
  <si>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</si>
  <si>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</si>
  <si>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</si>
  <si>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</si>
  <si>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</si>
  <si>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</si>
  <si>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</si>
  <si>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</si>
  <si>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</si>
  <si>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</si>
  <si>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</si>
  <si>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</si>
  <si>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</si>
  <si>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</si>
  <si>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</si>
  <si>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</si>
  <si>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</si>
  <si>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</si>
  <si>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</si>
  <si>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</si>
  <si>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</si>
  <si>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</si>
  <si>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</si>
  <si>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</si>
  <si>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</si>
  <si>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</si>
  <si>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</si>
  <si>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</si>
  <si>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</si>
  <si>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</si>
  <si>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</si>
  <si>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</si>
  <si>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</si>
  <si>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</si>
  <si>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</si>
  <si>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</si>
  <si>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</si>
  <si>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</si>
  <si>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</si>
  <si>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</si>
  <si>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</si>
  <si>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</si>
  <si>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</si>
  <si>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</si>
  <si>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</si>
  <si>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</si>
  <si>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</si>
  <si>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</si>
  <si>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</si>
  <si>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</si>
  <si>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</si>
  <si>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</si>
  <si>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</si>
  <si>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</si>
  <si>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</si>
  <si>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</si>
  <si>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</si>
  <si>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</si>
  <si>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</si>
  <si>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</si>
  <si>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</si>
  <si>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</si>
  <si>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</si>
  <si>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</si>
  <si>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</si>
  <si>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</si>
  <si>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</si>
  <si>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</si>
  <si>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</si>
  <si>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</si>
  <si>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</si>
  <si>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</si>
  <si>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</si>
  <si>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</si>
  <si>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</si>
  <si>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</si>
  <si>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</si>
  <si>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</si>
  <si>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</si>
  <si>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</si>
  <si>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</si>
  <si>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</si>
  <si>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</si>
  <si>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</si>
  <si>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</si>
  <si>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</si>
  <si>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</si>
  <si>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</si>
  <si>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</si>
  <si>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</si>
  <si>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</si>
  <si>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</si>
  <si>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</si>
  <si>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</si>
  <si>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</si>
  <si>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</si>
  <si>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</si>
  <si>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</si>
  <si>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</si>
  <si>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</si>
  <si>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</si>
  <si>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</si>
  <si>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</si>
  <si>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</si>
  <si>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</si>
  <si>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</si>
  <si>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</si>
  <si>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</si>
  <si>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</si>
  <si>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</si>
  <si>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</si>
  <si>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</si>
  <si>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</si>
  <si>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</si>
  <si>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</si>
  <si>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</si>
  <si>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</si>
  <si>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</si>
  <si>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</si>
  <si>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</si>
  <si>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</si>
  <si>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</si>
  <si>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</si>
  <si>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</si>
  <si>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</si>
  <si>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</si>
  <si>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</si>
  <si>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</si>
  <si>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</si>
  <si>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</si>
  <si>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</si>
  <si>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</si>
  <si>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</si>
  <si>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</si>
  <si>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</si>
  <si>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</si>
  <si>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</si>
  <si>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</si>
  <si>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</si>
  <si>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</si>
  <si>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</si>
  <si>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</si>
  <si>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</si>
  <si>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</si>
  <si>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</si>
  <si>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</si>
  <si>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</si>
  <si>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</si>
  <si>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</si>
  <si>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</si>
  <si>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</si>
  <si>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</si>
  <si>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</si>
  <si>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</si>
  <si>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</si>
  <si>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</si>
  <si>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</si>
  <si>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</si>
  <si>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</si>
  <si>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</si>
  <si>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</si>
  <si>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</si>
  <si>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</si>
  <si>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</si>
  <si>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</si>
  <si>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</si>
  <si>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</si>
  <si>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</si>
  <si>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</si>
  <si>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</si>
  <si>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</si>
  <si>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</si>
  <si>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</si>
  <si>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</si>
  <si>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</si>
  <si>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</si>
  <si>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</si>
  <si>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</si>
  <si>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</si>
  <si>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</si>
  <si>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</si>
  <si>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</si>
  <si>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</si>
  <si>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</si>
  <si>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</si>
  <si>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</si>
  <si>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</si>
  <si>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</si>
  <si>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</si>
  <si>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</si>
  <si>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</si>
  <si>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</si>
  <si>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</si>
  <si>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</si>
  <si>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</si>
  <si>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</si>
  <si>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</si>
  <si>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</si>
  <si>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</si>
  <si>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</si>
  <si>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</si>
  <si>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</si>
  <si>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</si>
  <si>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</si>
  <si>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</si>
  <si>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</si>
  <si>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</si>
  <si>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</si>
  <si>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</si>
  <si>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</si>
  <si>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</si>
  <si>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</si>
  <si>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</si>
  <si>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</si>
  <si>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</si>
  <si>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</si>
  <si>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</si>
  <si>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</si>
  <si>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</si>
  <si>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</si>
  <si>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</si>
  <si>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</si>
  <si>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</si>
  <si>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</si>
  <si>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</si>
  <si>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</si>
  <si>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</si>
  <si>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</si>
  <si>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</si>
  <si>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</si>
  <si>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</si>
  <si>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</si>
  <si>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</si>
  <si>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</si>
  <si>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</si>
  <si>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</si>
  <si>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</si>
  <si>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</si>
  <si>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</si>
  <si>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</si>
  <si>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</si>
  <si>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</si>
  <si>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</si>
  <si>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</si>
  <si>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</si>
  <si>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</si>
  <si>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</si>
  <si>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</si>
  <si>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</si>
  <si>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</si>
  <si>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</si>
  <si>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</si>
  <si>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</si>
  <si>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</si>
  <si>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</si>
  <si>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</si>
  <si>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</si>
  <si>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</si>
  <si>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</si>
  <si>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</si>
  <si>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</si>
  <si>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</si>
  <si>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</si>
  <si>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</si>
  <si>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</si>
  <si>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</si>
  <si>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</si>
  <si>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</si>
  <si>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</si>
  <si>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</si>
  <si>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</si>
  <si>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</si>
  <si>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</si>
  <si>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</si>
  <si>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</si>
  <si>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</si>
  <si>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</si>
  <si>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</si>
  <si>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</si>
  <si>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</si>
  <si>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</si>
  <si>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</si>
  <si>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</si>
  <si>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</si>
  <si>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</si>
  <si>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</si>
  <si>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</si>
  <si>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</si>
  <si>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</si>
  <si>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</si>
  <si>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</si>
  <si>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</si>
  <si>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</si>
  <si>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</si>
  <si>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</si>
  <si>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</si>
  <si>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</si>
  <si>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</si>
  <si>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</si>
  <si>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</si>
  <si>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</si>
  <si>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</si>
  <si>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</si>
  <si>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</si>
  <si>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</si>
  <si>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</si>
  <si>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</si>
  <si>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</si>
  <si>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</si>
  <si>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</si>
  <si>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</si>
  <si>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</si>
  <si>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</si>
  <si>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</si>
  <si>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</si>
  <si>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</si>
  <si>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</si>
  <si>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</si>
  <si>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</si>
  <si>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</si>
  <si>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</si>
  <si>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</si>
  <si>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</si>
  <si>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</si>
  <si>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</si>
  <si>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</si>
  <si>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</si>
  <si>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</si>
  <si>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</si>
  <si>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</si>
  <si>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</si>
  <si>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</si>
  <si>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</si>
  <si>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</si>
  <si>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</si>
  <si>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</si>
  <si>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</si>
  <si>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</si>
  <si>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</si>
  <si>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</si>
  <si>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</si>
  <si>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</si>
  <si>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</si>
  <si>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</si>
  <si>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</si>
  <si>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</si>
  <si>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</si>
  <si>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</si>
  <si>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</si>
  <si>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</si>
  <si>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</si>
  <si>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</si>
  <si>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</si>
  <si>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</si>
  <si>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</si>
  <si>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</si>
  <si>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</si>
  <si>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</si>
  <si>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</si>
  <si>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</si>
  <si>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</si>
  <si>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</si>
  <si>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</si>
  <si>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</si>
  <si>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</si>
  <si>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</si>
  <si>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</si>
  <si>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</si>
  <si>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</si>
  <si>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</si>
  <si>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</si>
  <si>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</si>
  <si>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</si>
  <si>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</si>
  <si>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</si>
  <si>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</si>
  <si>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</si>
  <si>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</si>
  <si>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</si>
  <si>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</si>
  <si>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</si>
  <si>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</si>
  <si>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</si>
  <si>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</si>
  <si>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</si>
  <si>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</si>
  <si>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</si>
  <si>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</si>
  <si>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</si>
  <si>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</si>
  <si>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</si>
  <si>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</si>
  <si>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</si>
  <si>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</si>
  <si>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</si>
  <si>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</si>
  <si>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</si>
  <si>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</si>
  <si>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</si>
  <si>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</si>
  <si>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</si>
  <si>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</si>
  <si>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</si>
  <si>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</si>
  <si>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</si>
  <si>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</si>
  <si>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</si>
  <si>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</si>
  <si>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</si>
  <si>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</si>
  <si>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</si>
  <si>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</si>
  <si>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</si>
  <si>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</si>
  <si>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</si>
  <si>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</si>
  <si>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</si>
  <si>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</si>
  <si>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</si>
  <si>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</si>
  <si>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</si>
  <si>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</si>
  <si>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</si>
  <si>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</si>
  <si>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</si>
  <si>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</si>
  <si>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</si>
  <si>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</si>
  <si>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</si>
  <si>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</si>
  <si>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</si>
  <si>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</si>
  <si>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</si>
  <si>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</si>
  <si>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</si>
  <si>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</si>
  <si>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</si>
  <si>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</si>
  <si>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</si>
  <si>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</si>
  <si>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</si>
  <si>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</si>
  <si>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</si>
  <si>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</si>
  <si>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</si>
  <si>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</si>
  <si>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</si>
  <si>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</si>
  <si>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</si>
  <si>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</si>
  <si>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</si>
  <si>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</si>
  <si>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</si>
  <si>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</si>
  <si>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</si>
  <si>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</si>
  <si>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</si>
  <si>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</si>
  <si>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</si>
  <si>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</si>
  <si>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</si>
  <si>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</si>
  <si>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</si>
  <si>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</si>
  <si>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</si>
  <si>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</si>
  <si>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</si>
  <si>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</si>
  <si>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</si>
  <si>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</si>
  <si>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</si>
  <si>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</si>
  <si>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</si>
  <si>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</si>
  <si>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</si>
  <si>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</si>
  <si>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</si>
  <si>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</si>
  <si>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</si>
  <si>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</si>
  <si>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</si>
  <si>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</si>
  <si>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</si>
  <si>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</si>
  <si>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</si>
  <si>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</si>
  <si>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</si>
  <si>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</si>
  <si>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</si>
  <si>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</si>
  <si>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</si>
  <si>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</si>
  <si>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</si>
  <si>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</si>
  <si>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</si>
  <si>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</si>
  <si>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</si>
  <si>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</si>
  <si>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</si>
  <si>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</si>
  <si>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</si>
  <si>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</si>
  <si>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</si>
  <si>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</si>
  <si>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</si>
  <si>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</si>
  <si>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</si>
  <si>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</si>
  <si>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</si>
  <si>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</si>
  <si>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</si>
  <si>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</si>
  <si>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</si>
  <si>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</si>
  <si>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</si>
  <si>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</si>
  <si>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</si>
  <si>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</si>
  <si>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</si>
  <si>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</si>
  <si>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</si>
  <si>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</si>
  <si>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</si>
  <si>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</si>
  <si>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</si>
  <si>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</si>
  <si>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</si>
  <si>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</si>
  <si>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</si>
  <si>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</si>
  <si>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</si>
  <si>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</si>
  <si>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</si>
  <si>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</si>
  <si>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</si>
  <si>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</si>
  <si>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</si>
  <si>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</si>
  <si>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</si>
  <si>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</si>
  <si>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</si>
  <si>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</si>
  <si>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</si>
  <si>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</si>
  <si>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</si>
  <si>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</si>
  <si>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</si>
  <si>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</si>
  <si>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</si>
  <si>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</si>
  <si>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</si>
  <si>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</si>
  <si>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</si>
  <si>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</si>
  <si>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</si>
  <si>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</si>
  <si>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</si>
  <si>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</si>
  <si>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</si>
  <si>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</si>
  <si>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</si>
  <si>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</si>
  <si>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</si>
  <si>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</si>
  <si>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</si>
  <si>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</si>
  <si>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</si>
  <si>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</si>
  <si>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</si>
  <si>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</si>
  <si>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</si>
  <si>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</si>
  <si>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</si>
  <si>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</si>
  <si>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</si>
  <si>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</si>
  <si>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</si>
  <si>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</si>
  <si>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</si>
  <si>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</si>
  <si>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</si>
  <si>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</si>
  <si>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</si>
  <si>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</si>
  <si>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</si>
  <si>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</si>
  <si>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</si>
  <si>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</si>
  <si>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</si>
  <si>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</si>
  <si>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</si>
  <si>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</si>
  <si>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</si>
  <si>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</si>
  <si>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</si>
  <si>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</si>
  <si>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</si>
  <si>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</si>
  <si>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</si>
  <si>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</si>
  <si>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</si>
  <si>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</si>
  <si>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</si>
  <si>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</si>
  <si>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</si>
  <si>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</si>
  <si>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</si>
  <si>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</si>
  <si>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</si>
  <si>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</si>
  <si>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</si>
  <si>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</si>
  <si>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</si>
  <si>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</si>
  <si>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</si>
  <si>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</si>
  <si>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</si>
  <si>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</si>
  <si>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</si>
  <si>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</si>
  <si>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</si>
  <si>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</si>
  <si>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</si>
  <si>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</si>
  <si>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</si>
  <si>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</si>
  <si>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</si>
  <si>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</si>
  <si>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</si>
  <si>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</si>
  <si>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</si>
  <si>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</si>
  <si>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</si>
  <si>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</si>
  <si>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</si>
  <si>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</si>
  <si>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</si>
  <si>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</si>
  <si>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</si>
  <si>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</si>
  <si>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</si>
  <si>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</si>
  <si>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</si>
  <si>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</si>
  <si>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</si>
  <si>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</si>
  <si>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</si>
  <si>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</si>
  <si>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</si>
  <si>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</si>
  <si>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</si>
  <si>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</si>
  <si>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</si>
  <si>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</si>
  <si>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</si>
  <si>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</si>
  <si>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</si>
  <si>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</si>
  <si>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</si>
  <si>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</si>
  <si>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</si>
  <si>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</si>
  <si>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</si>
  <si>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</si>
  <si>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</si>
  <si>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</si>
  <si>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</si>
  <si>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</si>
  <si>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</si>
  <si>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</si>
  <si>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</si>
  <si>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</si>
  <si>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</si>
  <si>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</si>
  <si>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</si>
  <si>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</si>
  <si>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</si>
  <si>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</si>
  <si>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</si>
  <si>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</si>
  <si>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</si>
  <si>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</si>
  <si>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</si>
  <si>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</si>
  <si>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</si>
  <si>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</si>
  <si>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</si>
  <si>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</si>
  <si>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</si>
  <si>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</si>
  <si>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</si>
  <si>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</si>
  <si>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</si>
  <si>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</si>
  <si>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</si>
  <si>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</si>
  <si>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</si>
  <si>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</si>
  <si>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</si>
  <si>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</si>
  <si>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</si>
  <si>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</si>
  <si>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</si>
  <si>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</si>
  <si>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</si>
  <si>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</si>
  <si>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</si>
  <si>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</si>
  <si>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</si>
  <si>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</si>
  <si>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</si>
  <si>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</si>
  <si>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</si>
  <si>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</si>
  <si>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</si>
  <si>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</si>
  <si>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</si>
  <si>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</si>
  <si>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</si>
  <si>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</si>
  <si>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</si>
  <si>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</si>
  <si>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</si>
  <si>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</si>
  <si>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</si>
  <si>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</si>
  <si>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</si>
  <si>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</si>
  <si>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</si>
  <si>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</si>
  <si>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</si>
  <si>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</si>
  <si>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</si>
  <si>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</si>
  <si>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</si>
  <si>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</si>
  <si>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</si>
  <si>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</si>
  <si>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</si>
  <si>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</si>
  <si>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</si>
  <si>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</si>
  <si>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</si>
  <si>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</si>
  <si>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</si>
  <si>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</si>
  <si>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</si>
  <si>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</si>
  <si>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</si>
  <si>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</si>
  <si>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</si>
  <si>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</si>
  <si>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</si>
  <si>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</si>
  <si>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</si>
  <si>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</si>
  <si>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</si>
  <si>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</si>
  <si>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</si>
  <si>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</si>
  <si>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</si>
  <si>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</si>
  <si>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</si>
  <si>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</si>
  <si>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</si>
  <si>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</si>
  <si>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</si>
  <si>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</si>
  <si>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</si>
  <si>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</si>
  <si>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</si>
  <si>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</si>
  <si>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</si>
  <si>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</si>
  <si>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</si>
  <si>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</si>
  <si>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</si>
  <si>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</si>
  <si>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</si>
  <si>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</si>
  <si>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</si>
  <si>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</si>
  <si>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</si>
  <si>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</si>
  <si>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</si>
  <si>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</si>
  <si>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</si>
  <si>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</si>
  <si>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</si>
  <si>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</si>
  <si>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</si>
  <si>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</si>
  <si>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</si>
  <si>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</si>
  <si>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</si>
  <si>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</si>
  <si>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</si>
  <si>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</si>
  <si>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</si>
  <si>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</si>
  <si>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</si>
  <si>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</si>
  <si>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</si>
  <si>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</si>
  <si>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</si>
  <si>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</si>
  <si>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</si>
  <si>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</si>
  <si>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</si>
  <si>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</si>
  <si>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</si>
  <si>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</si>
  <si>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</si>
  <si>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</si>
  <si>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</si>
  <si>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</si>
  <si>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</si>
  <si>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</si>
  <si>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</si>
  <si>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</si>
  <si>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</si>
  <si>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</si>
  <si>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</si>
  <si>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</si>
  <si>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</si>
  <si>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</si>
  <si>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</si>
  <si>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</si>
  <si>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</si>
  <si>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</si>
  <si>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</si>
  <si>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</si>
  <si>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</si>
  <si>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</si>
  <si>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</si>
  <si>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</si>
  <si>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</si>
  <si>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</si>
  <si>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</si>
  <si>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</si>
  <si>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</si>
  <si>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</si>
  <si>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</si>
  <si>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</si>
  <si>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</si>
  <si>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</si>
  <si>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</si>
  <si>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</si>
  <si>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</si>
  <si>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</si>
  <si>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</si>
  <si>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</si>
  <si>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</si>
  <si>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</si>
  <si>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</si>
  <si>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</si>
  <si>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</si>
  <si>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</si>
  <si>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</si>
  <si>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</si>
  <si>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</si>
  <si>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</si>
  <si>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</si>
  <si>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</si>
  <si>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</si>
  <si>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</si>
  <si>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</si>
  <si>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</si>
  <si>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</si>
  <si>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</si>
  <si>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</si>
  <si>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</si>
  <si>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</si>
  <si>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</si>
  <si>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</si>
  <si>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</si>
  <si>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</si>
  <si>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</si>
  <si>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</si>
  <si>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</si>
  <si>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</si>
  <si>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</si>
  <si>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</si>
  <si>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</si>
  <si>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</si>
  <si>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</si>
  <si>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</si>
  <si>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</si>
  <si>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</si>
  <si>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</si>
  <si>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</si>
  <si>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</si>
  <si>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</si>
  <si>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</si>
  <si>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</si>
  <si>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</si>
  <si>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</si>
  <si>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</si>
  <si>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</si>
  <si>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</si>
  <si>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</si>
  <si>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</si>
  <si>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</si>
  <si>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</si>
  <si>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</si>
  <si>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</si>
  <si>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</si>
  <si>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</si>
  <si>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</si>
  <si>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</si>
  <si>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</si>
  <si>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</si>
  <si>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</si>
  <si>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</si>
  <si>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</si>
  <si>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</si>
  <si>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</si>
  <si>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</si>
  <si>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</si>
  <si>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</si>
  <si>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</si>
  <si>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</si>
  <si>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</si>
  <si>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</si>
  <si>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</si>
  <si>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</si>
  <si>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</si>
  <si>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</si>
  <si>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</si>
  <si>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</si>
  <si>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</si>
  <si>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</si>
  <si>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</si>
  <si>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</si>
  <si>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</si>
  <si>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</si>
  <si>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</si>
  <si>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</si>
  <si>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</si>
  <si>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</si>
  <si>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</si>
  <si>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</si>
  <si>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</si>
  <si>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</si>
  <si>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</si>
  <si>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</si>
  <si>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</si>
  <si>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</si>
  <si>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</si>
  <si>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</si>
  <si>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</si>
  <si>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</si>
  <si>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</si>
  <si>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</si>
  <si>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</si>
  <si>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</si>
  <si>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</si>
  <si>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</si>
  <si>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</si>
  <si>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</si>
  <si>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</si>
  <si>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</si>
  <si>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</si>
  <si>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</si>
  <si>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</si>
  <si>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</si>
  <si>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</si>
  <si>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</si>
  <si>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</si>
  <si>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</si>
  <si>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</si>
  <si>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</si>
  <si>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</si>
  <si>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</si>
  <si>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</si>
  <si>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</si>
  <si>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</si>
  <si>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</si>
  <si>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</si>
  <si>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</si>
  <si>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</si>
  <si>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</si>
  <si>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</si>
  <si>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</si>
  <si>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</si>
  <si>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</si>
  <si>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</si>
  <si>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</si>
  <si>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</si>
  <si>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</si>
  <si>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</si>
  <si>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</si>
  <si>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</si>
  <si>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</si>
  <si>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</si>
  <si>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</si>
  <si>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</si>
  <si>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</si>
  <si>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</si>
  <si>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</si>
  <si>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</si>
  <si>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</si>
  <si>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</si>
  <si>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</si>
  <si>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</si>
  <si>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</si>
  <si>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</si>
  <si>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</si>
  <si>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</si>
  <si>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</si>
  <si>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</si>
  <si>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</si>
  <si>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</si>
  <si>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</si>
  <si>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</si>
  <si>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</si>
  <si>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</si>
  <si>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</si>
  <si>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</si>
  <si>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</si>
  <si>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</si>
  <si>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</si>
  <si>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</si>
  <si>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</si>
  <si>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</si>
  <si>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</si>
  <si>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</si>
  <si>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</si>
  <si>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</si>
  <si>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</si>
  <si>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</si>
  <si>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</si>
  <si>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</si>
  <si>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</si>
  <si>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</si>
  <si>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</si>
  <si>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</si>
  <si>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</si>
  <si>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</si>
  <si>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</si>
  <si>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</si>
  <si>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</si>
  <si>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</si>
  <si>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</si>
  <si>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</si>
  <si>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</si>
  <si>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</si>
  <si>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</si>
  <si>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</si>
  <si>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</si>
  <si>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</si>
  <si>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</si>
  <si>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</si>
  <si>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</si>
  <si>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</si>
  <si>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</si>
  <si>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</si>
  <si>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</si>
  <si>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</si>
  <si>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</si>
  <si>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</si>
  <si>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</si>
  <si>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</si>
  <si>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</si>
  <si>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</si>
  <si>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</si>
  <si>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</si>
  <si>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</si>
  <si>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</si>
  <si>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</si>
  <si>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</si>
  <si>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</si>
  <si>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</si>
  <si>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</si>
  <si>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</si>
  <si>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</si>
  <si>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</si>
  <si>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</si>
  <si>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</si>
  <si>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</si>
  <si>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</si>
  <si>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</si>
  <si>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</si>
  <si>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</si>
  <si>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</si>
  <si>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</si>
  <si>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</si>
  <si>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</si>
  <si>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</si>
  <si>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</si>
  <si>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</si>
  <si>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</si>
  <si>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</si>
  <si>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</si>
  <si>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</si>
  <si>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</si>
  <si>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</si>
  <si>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</si>
  <si>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</si>
  <si>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</si>
  <si>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</si>
  <si>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</si>
  <si>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</si>
  <si>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</si>
  <si>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</si>
  <si>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</si>
  <si>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</si>
  <si>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</si>
  <si>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</si>
  <si>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</si>
  <si>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</si>
  <si>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</si>
  <si>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</si>
  <si>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</si>
  <si>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</si>
  <si>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</si>
  <si>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</si>
  <si>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</si>
  <si>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</si>
  <si>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</si>
  <si>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</si>
  <si>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</si>
  <si>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</si>
  <si>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</si>
  <si>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</si>
  <si>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</si>
  <si>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</si>
  <si>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</si>
  <si>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</si>
  <si>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</si>
  <si>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</si>
  <si>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</si>
  <si>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</si>
  <si>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</si>
  <si>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</si>
  <si>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</si>
  <si>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</si>
  <si>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</si>
  <si>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</si>
  <si>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</si>
  <si>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</si>
  <si>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</si>
  <si>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</si>
  <si>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</si>
  <si>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</si>
  <si>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</si>
  <si>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</si>
  <si>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</si>
  <si>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</si>
  <si>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</si>
  <si>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</si>
  <si>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</si>
  <si>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</si>
  <si>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</si>
  <si>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</si>
  <si>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</si>
  <si>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</si>
  <si>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</si>
  <si>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</si>
  <si>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</si>
  <si>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</si>
  <si>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</si>
  <si>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</si>
  <si>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</si>
  <si>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</si>
  <si>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</si>
  <si>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</si>
  <si>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</si>
  <si>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</si>
  <si>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</si>
  <si>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</si>
  <si>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</si>
  <si>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</si>
  <si>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</si>
  <si>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</si>
  <si>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</si>
  <si>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</si>
  <si>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</si>
  <si>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</si>
  <si>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</si>
  <si>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</si>
  <si>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</si>
  <si>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</si>
  <si>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</si>
  <si>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</si>
  <si>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</si>
  <si>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</si>
  <si>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</si>
  <si>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</si>
  <si>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</si>
  <si>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</si>
  <si>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</si>
  <si>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</si>
  <si>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</si>
  <si>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</si>
  <si>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</si>
  <si>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</si>
  <si>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</si>
  <si>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</si>
  <si>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</si>
  <si>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</si>
  <si>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</si>
  <si>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</si>
  <si>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</si>
  <si>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</si>
  <si>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</si>
  <si>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</si>
  <si>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</si>
  <si>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</si>
  <si>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</si>
  <si>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</si>
  <si>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</si>
  <si>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</si>
  <si>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</si>
  <si>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</si>
  <si>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</si>
  <si>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</si>
  <si>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</si>
  <si>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</si>
  <si>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</si>
  <si>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</si>
  <si>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</si>
  <si>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</si>
  <si>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</si>
  <si>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</si>
  <si>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</si>
  <si>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</si>
  <si>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</si>
  <si>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</si>
  <si>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</si>
  <si>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</si>
  <si>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</si>
  <si>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</si>
  <si>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</si>
  <si>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</si>
  <si>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</si>
  <si>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</si>
  <si>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</si>
  <si>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</si>
  <si>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</si>
  <si>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</si>
  <si>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</si>
  <si>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</si>
  <si>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</si>
  <si>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</si>
  <si>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</si>
  <si>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</si>
  <si>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</si>
  <si>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</si>
  <si>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</si>
  <si>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</si>
  <si>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</si>
  <si>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</si>
  <si>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</si>
  <si>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</si>
  <si>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</si>
  <si>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</si>
  <si>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</si>
  <si>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</si>
  <si>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</si>
  <si>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</si>
  <si>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</si>
  <si>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</si>
  <si>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</si>
  <si>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</si>
  <si>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</si>
  <si>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</si>
  <si>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</si>
  <si>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</si>
  <si>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</si>
  <si>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</si>
  <si>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</si>
  <si>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</si>
  <si>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</si>
  <si>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</si>
  <si>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</si>
  <si>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</si>
  <si>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</si>
  <si>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</si>
  <si>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</si>
  <si>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</si>
  <si>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</si>
  <si>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</si>
  <si>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</si>
  <si>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</si>
  <si>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</si>
  <si>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</si>
  <si>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</si>
  <si>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</si>
  <si>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</si>
  <si>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</si>
  <si>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</si>
  <si>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</si>
  <si>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</si>
  <si>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</si>
  <si>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</si>
  <si>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</si>
  <si>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</si>
  <si>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</si>
  <si>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</si>
  <si>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</si>
  <si>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</si>
  <si>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</si>
  <si>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</si>
  <si>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</si>
  <si>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</si>
  <si>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</si>
  <si>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</si>
  <si>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</si>
  <si>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</si>
  <si>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</si>
  <si>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</si>
  <si>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</si>
  <si>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</si>
  <si>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</si>
  <si>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</si>
  <si>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</si>
  <si>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</si>
  <si>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</si>
  <si>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</si>
  <si>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</si>
  <si>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</si>
  <si>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</si>
  <si>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</si>
  <si>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</si>
  <si>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</si>
  <si>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</si>
  <si>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</si>
  <si>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</si>
  <si>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</si>
  <si>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</si>
  <si>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</si>
  <si>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</si>
  <si>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</si>
  <si>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</si>
  <si>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</si>
  <si>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</si>
  <si>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</si>
  <si>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</si>
  <si>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</si>
  <si>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</si>
  <si>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</si>
  <si>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</si>
  <si>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</si>
  <si>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</si>
  <si>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</si>
  <si>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</si>
  <si>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</si>
  <si>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</si>
  <si>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</si>
  <si>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</si>
  <si>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</si>
  <si>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</si>
  <si>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</si>
  <si>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</si>
  <si>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</si>
  <si>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</si>
  <si>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</si>
  <si>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</si>
  <si>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</si>
  <si>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</si>
  <si>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</si>
  <si>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</si>
  <si>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</si>
  <si>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</si>
  <si>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</si>
  <si>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</si>
  <si>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</si>
  <si>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</si>
  <si>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</si>
  <si>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</si>
  <si>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</si>
  <si>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</si>
  <si>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</si>
  <si>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</si>
  <si>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</si>
  <si>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</si>
  <si>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</si>
  <si>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</si>
  <si>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</si>
  <si>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</si>
  <si>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</si>
  <si>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</si>
  <si>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</si>
  <si>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</si>
  <si>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</si>
  <si>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</si>
  <si>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</si>
  <si>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</si>
  <si>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</si>
  <si>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</si>
  <si>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</si>
  <si>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</si>
  <si>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</si>
  <si>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</si>
  <si>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</si>
  <si>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</si>
  <si>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</si>
  <si>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</si>
  <si>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</si>
  <si>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</si>
  <si>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</si>
  <si>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</si>
  <si>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</si>
  <si>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</si>
  <si>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</si>
  <si>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</si>
  <si>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</si>
  <si>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</si>
  <si>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</si>
  <si>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</si>
  <si>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</si>
  <si>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</si>
  <si>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</si>
  <si>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</si>
  <si>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</si>
  <si>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</si>
  <si>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</si>
  <si>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</si>
  <si>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</si>
  <si>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</si>
  <si>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</si>
  <si>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</si>
  <si>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</si>
  <si>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</si>
  <si>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</si>
  <si>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</si>
  <si>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</si>
  <si>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</si>
  <si>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</si>
  <si>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</si>
  <si>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</si>
  <si>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</si>
  <si>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</si>
  <si>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</si>
  <si>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</si>
  <si>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</si>
  <si>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</si>
  <si>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</si>
  <si>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</si>
  <si>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</si>
  <si>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</si>
  <si>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</si>
  <si>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</si>
  <si>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</si>
  <si>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</si>
  <si>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</si>
  <si>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</si>
  <si>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</si>
  <si>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</si>
  <si>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</si>
  <si>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</si>
  <si>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</si>
  <si>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</si>
  <si>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</si>
  <si>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</si>
  <si>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</si>
  <si>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</si>
  <si>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</si>
  <si>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</si>
  <si>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</si>
  <si>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</si>
  <si>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</si>
  <si>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</si>
  <si>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</si>
  <si>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</si>
  <si>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</si>
  <si>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</si>
  <si>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</si>
  <si>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</si>
  <si>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</si>
  <si>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</si>
  <si>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</si>
  <si>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</si>
  <si>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</si>
  <si>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</si>
  <si>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</si>
  <si>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</si>
  <si>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</si>
  <si>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</si>
  <si>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</si>
  <si>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</si>
  <si>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</si>
  <si>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</si>
  <si>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</si>
  <si>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</si>
  <si>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</si>
  <si>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</si>
  <si>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</si>
  <si>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</si>
  <si>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</si>
  <si>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</si>
  <si>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</si>
  <si>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</si>
  <si>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</si>
  <si>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</si>
  <si>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</si>
  <si>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</si>
  <si>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</si>
  <si>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</si>
  <si>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</si>
  <si>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</si>
  <si>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</si>
  <si>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</si>
  <si>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</si>
  <si>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</si>
  <si>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</si>
  <si>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</si>
  <si>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</si>
  <si>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</si>
  <si>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</si>
  <si>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</si>
  <si>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</si>
  <si>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</si>
  <si>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</si>
  <si>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</si>
  <si>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</si>
  <si>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</si>
  <si>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</si>
  <si>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</si>
  <si>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</si>
  <si>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</si>
  <si>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</si>
  <si>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</si>
  <si>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</si>
  <si>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</si>
  <si>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</si>
  <si>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</si>
  <si>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</si>
  <si>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</si>
  <si>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</si>
  <si>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</si>
  <si>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</si>
  <si>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</si>
  <si>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</si>
  <si>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</si>
  <si>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</si>
  <si>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</si>
  <si>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</si>
  <si>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</si>
  <si>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</si>
  <si>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</si>
  <si>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</si>
  <si>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</si>
  <si>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</si>
  <si>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</si>
  <si>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</si>
  <si>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</si>
  <si>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</si>
  <si>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</si>
  <si>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</si>
  <si>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</si>
  <si>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</si>
  <si>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</si>
  <si>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</si>
  <si>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</si>
  <si>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</si>
  <si>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</si>
  <si>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</si>
  <si>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</si>
  <si>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</si>
  <si>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</si>
  <si>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</si>
  <si>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</si>
  <si>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</si>
  <si>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</si>
  <si>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</si>
  <si>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</si>
  <si>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</si>
  <si>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</si>
  <si>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</si>
  <si>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</si>
  <si>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</si>
  <si>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</si>
  <si>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</si>
  <si>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</si>
  <si>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</si>
  <si>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</si>
  <si>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</si>
  <si>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</si>
  <si>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</si>
  <si>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</si>
  <si>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</si>
  <si>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</si>
  <si>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</si>
  <si>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</si>
  <si>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</si>
  <si>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</si>
  <si>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</si>
  <si>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</si>
  <si>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</si>
  <si>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</si>
  <si>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</si>
  <si>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</si>
  <si>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</si>
  <si>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</si>
  <si>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</si>
  <si>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</si>
  <si>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</si>
  <si>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</si>
  <si>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</si>
  <si>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</si>
  <si>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</si>
  <si>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</si>
  <si>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</si>
  <si>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</si>
  <si>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</si>
  <si>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</si>
  <si>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</si>
  <si>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</si>
  <si>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</si>
  <si>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</si>
  <si>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</si>
  <si>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</si>
  <si>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</si>
  <si>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</si>
  <si>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</si>
  <si>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</si>
  <si>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</si>
  <si>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</si>
  <si>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</si>
  <si>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</si>
  <si>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</si>
  <si>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</si>
  <si>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</si>
  <si>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</si>
  <si>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</si>
  <si>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</si>
  <si>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</si>
  <si>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</si>
  <si>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</si>
  <si>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</si>
  <si>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</si>
  <si>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</si>
  <si>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</si>
  <si>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</si>
  <si>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</si>
  <si>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</si>
  <si>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</si>
  <si>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</si>
  <si>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</si>
  <si>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</si>
  <si>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</si>
  <si>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</si>
  <si>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</si>
  <si>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</si>
  <si>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</si>
  <si>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</si>
  <si>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</si>
  <si>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</si>
  <si>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</si>
  <si>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</si>
  <si>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</si>
  <si>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</si>
  <si>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</si>
  <si>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</si>
  <si>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</si>
  <si>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</si>
  <si>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</si>
  <si>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</si>
  <si>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</si>
  <si>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</si>
  <si>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</si>
  <si>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</si>
  <si>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</si>
  <si>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</si>
  <si>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</si>
  <si>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</si>
  <si>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</si>
  <si>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</si>
  <si>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</si>
  <si>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</si>
  <si>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</si>
  <si>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</si>
  <si>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</si>
  <si>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</si>
  <si>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</si>
  <si>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</si>
  <si>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</si>
  <si>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</si>
  <si>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</si>
  <si>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</si>
  <si>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</si>
  <si>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</si>
  <si>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</si>
  <si>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</si>
  <si>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</si>
  <si>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</si>
  <si>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</si>
  <si>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</si>
  <si>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</si>
  <si>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</si>
  <si>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</si>
  <si>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</si>
  <si>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</si>
  <si>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</si>
  <si>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</si>
  <si>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</si>
  <si>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</si>
  <si>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</si>
  <si>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</si>
  <si>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</si>
  <si>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</si>
  <si>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</si>
  <si>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</si>
  <si>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</si>
  <si>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</si>
  <si>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</si>
  <si>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</si>
  <si>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</si>
  <si>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</si>
  <si>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</si>
  <si>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</si>
  <si>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</si>
  <si>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</si>
  <si>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</si>
  <si>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</si>
  <si>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</si>
  <si>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</si>
  <si>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</si>
  <si>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</si>
  <si>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</si>
  <si>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</si>
  <si>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</si>
  <si>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</si>
  <si>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</si>
  <si>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</si>
  <si>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</si>
  <si>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</si>
  <si>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</si>
  <si>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</si>
  <si>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</si>
  <si>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</si>
  <si>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</si>
  <si>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</si>
  <si>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</si>
  <si>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</si>
  <si>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</si>
  <si>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</si>
  <si>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</si>
  <si>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</si>
  <si>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</si>
  <si>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</si>
  <si>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</si>
  <si>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</si>
  <si>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</si>
  <si>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</si>
  <si>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</si>
  <si>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</si>
  <si>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</si>
  <si>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</si>
  <si>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</si>
  <si>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</si>
  <si>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</si>
  <si>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</si>
  <si>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</si>
  <si>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</si>
  <si>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</si>
  <si>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</si>
  <si>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</si>
  <si>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</si>
  <si>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</si>
  <si>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</si>
  <si>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</si>
  <si>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</si>
  <si>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</si>
  <si>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</si>
  <si>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</si>
  <si>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</si>
  <si>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</si>
  <si>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</si>
  <si>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</si>
  <si>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</si>
  <si>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</si>
  <si>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</si>
  <si>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</si>
  <si>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</si>
  <si>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</si>
  <si>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</si>
  <si>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</si>
  <si>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</si>
  <si>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</si>
  <si>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</si>
  <si>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</si>
  <si>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</si>
  <si>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</si>
  <si>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</si>
  <si>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</si>
  <si>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</si>
  <si>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</si>
  <si>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</si>
  <si>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</si>
  <si>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</si>
  <si>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</si>
  <si>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</si>
  <si>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</si>
  <si>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</si>
  <si>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</si>
  <si>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</si>
  <si>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</si>
  <si>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</si>
  <si>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</si>
  <si>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</si>
  <si>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</si>
  <si>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</si>
  <si>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</si>
  <si>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</si>
  <si>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</si>
  <si>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</si>
  <si>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</si>
  <si>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</si>
  <si>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</si>
  <si>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</si>
  <si>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</si>
  <si>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</si>
  <si>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</si>
  <si>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</si>
  <si>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</si>
  <si>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</si>
  <si>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</si>
  <si>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</si>
  <si>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</si>
  <si>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</si>
  <si>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</si>
  <si>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</si>
  <si>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</si>
  <si>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</si>
  <si>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</si>
  <si>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</si>
  <si>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</si>
  <si>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</si>
  <si>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</si>
  <si>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</si>
  <si>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</si>
  <si>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</si>
  <si>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</si>
  <si>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</si>
  <si>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</si>
  <si>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</si>
  <si>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</si>
  <si>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</si>
  <si>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</si>
  <si>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</si>
  <si>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</si>
  <si>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</si>
  <si>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</si>
  <si>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</si>
  <si>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</si>
  <si>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</si>
  <si>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</si>
  <si>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</si>
  <si>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</si>
  <si>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</si>
  <si>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</si>
  <si>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</si>
  <si>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</si>
  <si>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</si>
  <si>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</si>
  <si>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</si>
  <si>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</si>
  <si>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</si>
  <si>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</si>
  <si>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</si>
  <si>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</si>
  <si>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</si>
  <si>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</si>
  <si>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</si>
  <si>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</si>
  <si>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</si>
  <si>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</si>
  <si>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</si>
  <si>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</si>
  <si>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</si>
  <si>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</si>
  <si>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</si>
  <si>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</si>
  <si>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</si>
  <si>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</si>
  <si>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</si>
  <si>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</si>
  <si>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</si>
  <si>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</si>
  <si>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</si>
  <si>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</si>
  <si>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</si>
  <si>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</si>
  <si>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</si>
  <si>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</si>
  <si>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</si>
  <si>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</si>
  <si>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</si>
  <si>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</si>
  <si>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</si>
  <si>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</si>
  <si>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</si>
  <si>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</si>
  <si>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</si>
  <si>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</si>
  <si>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</si>
  <si>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</si>
  <si>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</si>
  <si>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</si>
  <si>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</si>
  <si>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</si>
  <si>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</si>
  <si>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</si>
  <si>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</si>
  <si>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</si>
  <si>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</si>
  <si>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</si>
  <si>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</si>
  <si>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</si>
  <si>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</si>
  <si>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</si>
  <si>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</si>
  <si>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</si>
  <si>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</si>
  <si>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</si>
  <si>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</si>
  <si>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</si>
  <si>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</si>
  <si>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</si>
  <si>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</si>
  <si>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</si>
  <si>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</si>
  <si>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</si>
  <si>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</si>
  <si>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</si>
  <si>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</si>
  <si>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</si>
  <si>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</si>
  <si>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</si>
  <si>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</si>
  <si>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</si>
  <si>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</si>
  <si>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</si>
  <si>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</si>
  <si>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</si>
  <si>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</si>
  <si>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</si>
  <si>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</si>
  <si>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</si>
  <si>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</si>
  <si>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</si>
  <si>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</si>
  <si>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</si>
  <si>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</si>
  <si>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</si>
  <si>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</si>
  <si>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</si>
  <si>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</si>
  <si>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</si>
  <si>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</si>
  <si>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</si>
  <si>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</si>
  <si>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</si>
  <si>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</si>
  <si>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</si>
  <si>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</si>
  <si>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</si>
  <si>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</si>
  <si>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</si>
  <si>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</si>
  <si>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</si>
  <si>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</si>
  <si>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</si>
  <si>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</si>
  <si>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</si>
  <si>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</si>
  <si>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</si>
  <si>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</si>
  <si>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</si>
  <si>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</si>
  <si>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</si>
  <si>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</si>
  <si>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</si>
  <si>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</si>
  <si>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</si>
  <si>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</si>
  <si>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</si>
  <si>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</si>
  <si>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</si>
  <si>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</si>
  <si>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</si>
  <si>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</si>
  <si>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</si>
  <si>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</si>
  <si>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</si>
  <si>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</si>
  <si>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</si>
  <si>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</si>
  <si>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</si>
  <si>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</si>
  <si>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</si>
  <si>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</si>
  <si>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</si>
  <si>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</si>
  <si>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</si>
  <si>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</si>
  <si>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</si>
  <si>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</si>
  <si>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</si>
  <si>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</si>
  <si>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</si>
  <si>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</si>
  <si>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</si>
  <si>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</si>
  <si>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</si>
  <si>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</si>
  <si>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</si>
  <si>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</si>
  <si>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</si>
  <si>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</si>
  <si>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</si>
  <si>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</si>
  <si>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</si>
  <si>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</si>
  <si>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</si>
  <si>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</si>
  <si>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</si>
  <si>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</si>
  <si>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</si>
  <si>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</si>
  <si>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</si>
  <si>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</si>
  <si>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</si>
  <si>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</si>
  <si>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</si>
  <si>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</si>
  <si>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</si>
  <si>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</si>
  <si>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</si>
  <si>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</si>
  <si>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</si>
  <si>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</si>
  <si>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</si>
  <si>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</si>
  <si>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</si>
  <si>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</si>
  <si>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</si>
  <si>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</si>
  <si>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</si>
  <si>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</si>
  <si>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</si>
  <si>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</si>
  <si>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</si>
  <si>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</si>
  <si>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</si>
  <si>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</si>
  <si>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</si>
  <si>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</si>
  <si>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</si>
  <si>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</si>
  <si>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</si>
  <si>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</si>
  <si>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</si>
  <si>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</si>
  <si>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</si>
  <si>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</si>
  <si>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</si>
  <si>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</si>
  <si>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</si>
  <si>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</si>
  <si>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</si>
  <si>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</si>
  <si>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</si>
  <si>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</si>
  <si>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</si>
  <si>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</si>
  <si>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</si>
  <si>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</si>
  <si>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</si>
  <si>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</si>
  <si>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</si>
  <si>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</si>
  <si>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</si>
  <si>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</si>
  <si>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</si>
  <si>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</si>
  <si>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</si>
  <si>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</si>
  <si>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</si>
  <si>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</si>
  <si>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</si>
  <si>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</si>
  <si>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</si>
  <si>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</si>
  <si>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</si>
  <si>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</si>
  <si>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</si>
  <si>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</si>
  <si>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</si>
  <si>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</si>
  <si>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</si>
  <si>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</si>
  <si>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</si>
  <si>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</si>
  <si>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</si>
  <si>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</si>
  <si>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</si>
  <si>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</si>
  <si>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</si>
  <si>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</si>
  <si>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</si>
  <si>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</si>
  <si>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</si>
  <si>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</si>
  <si>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</si>
  <si>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</si>
  <si>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</si>
  <si>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</si>
  <si>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</si>
  <si>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</si>
  <si>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</si>
  <si>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</si>
  <si>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</si>
  <si>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</si>
  <si>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</si>
  <si>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</si>
  <si>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</si>
  <si>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</si>
  <si>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</si>
  <si>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</si>
  <si>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</si>
  <si>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</si>
  <si>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</si>
  <si>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</si>
  <si>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</si>
  <si>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</si>
  <si>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</si>
  <si>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</si>
  <si>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</si>
  <si>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</si>
  <si>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</si>
  <si>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</si>
  <si>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</si>
  <si>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</si>
  <si>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</si>
  <si>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</si>
  <si>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</si>
  <si>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</si>
  <si>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</si>
  <si>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</si>
  <si>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</si>
  <si>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</si>
  <si>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</si>
  <si>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</si>
  <si>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</si>
  <si>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</si>
  <si>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</si>
  <si>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</si>
  <si>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</si>
  <si>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</si>
  <si>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</si>
  <si>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</si>
  <si>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</si>
  <si>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</si>
  <si>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</si>
  <si>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</si>
  <si>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</si>
  <si>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</si>
  <si>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</si>
  <si>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</si>
  <si>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</si>
  <si>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</si>
  <si>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</si>
  <si>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</si>
  <si>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</si>
  <si>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</si>
  <si>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</si>
  <si>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</si>
  <si>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</si>
  <si>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</si>
  <si>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</si>
  <si>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</si>
  <si>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</si>
  <si>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</si>
  <si>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</si>
  <si>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</si>
  <si>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</si>
  <si>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</si>
  <si>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</si>
  <si>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</si>
  <si>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</si>
  <si>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</si>
  <si>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</si>
  <si>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</si>
  <si>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</si>
  <si>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</si>
  <si>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</si>
  <si>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</si>
  <si>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</si>
  <si>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</si>
  <si>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</si>
  <si>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</si>
  <si>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</si>
  <si>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</si>
  <si>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</si>
  <si>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</si>
  <si>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</si>
  <si>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</si>
  <si>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</si>
  <si>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</si>
  <si>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</si>
  <si>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</si>
  <si>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</si>
  <si>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</si>
  <si>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</si>
  <si>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</si>
  <si>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</si>
  <si>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</si>
  <si>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</si>
  <si>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</si>
  <si>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</si>
  <si>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</si>
  <si>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</si>
  <si>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</si>
  <si>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</si>
  <si>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</si>
  <si>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</si>
  <si>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</si>
  <si>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</si>
  <si>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</si>
  <si>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</si>
  <si>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</si>
  <si>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</si>
  <si>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</si>
  <si>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</si>
  <si>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</si>
  <si>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</si>
  <si>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</si>
  <si>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</si>
  <si>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</si>
  <si>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</si>
  <si>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</si>
  <si>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</si>
  <si>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</si>
  <si>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</si>
  <si>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</si>
  <si>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</si>
  <si>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</si>
  <si>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</si>
  <si>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</si>
  <si>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</si>
  <si>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</si>
  <si>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</si>
  <si>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</si>
  <si>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</si>
  <si>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</si>
  <si>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</si>
  <si>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</si>
  <si>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</si>
  <si>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</si>
  <si>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</si>
  <si>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</si>
  <si>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</si>
  <si>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</si>
  <si>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</si>
  <si>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</si>
  <si>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</si>
  <si>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</si>
  <si>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</si>
  <si>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</si>
  <si>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</si>
  <si>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</si>
  <si>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</si>
  <si>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</si>
  <si>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</si>
  <si>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</si>
  <si>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</si>
  <si>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</si>
  <si>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</si>
  <si>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</si>
  <si>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</si>
  <si>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</si>
  <si>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</si>
  <si>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</si>
  <si>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</si>
  <si>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</si>
  <si>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</si>
  <si>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</si>
  <si>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</si>
  <si>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</si>
  <si>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</si>
  <si>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</si>
  <si>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</si>
  <si>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</si>
  <si>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</si>
  <si>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</si>
  <si>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</si>
  <si>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</si>
  <si>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</si>
  <si>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</si>
  <si>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</si>
  <si>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</si>
  <si>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</si>
  <si>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</si>
  <si>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</si>
  <si>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</si>
  <si>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</si>
  <si>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</si>
  <si>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</si>
  <si>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</si>
  <si>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</si>
  <si>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</si>
  <si>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</si>
  <si>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</si>
  <si>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</si>
  <si>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</si>
  <si>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</si>
  <si>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</si>
  <si>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</si>
  <si>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</si>
  <si>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</si>
  <si>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</si>
  <si>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</si>
  <si>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</si>
  <si>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</si>
  <si>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</si>
  <si>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</si>
  <si>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</si>
  <si>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</si>
  <si>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</si>
  <si>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</si>
  <si>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</si>
  <si>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</si>
  <si>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</si>
  <si>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</si>
  <si>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</si>
  <si>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</si>
  <si>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</si>
  <si>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</si>
  <si>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</si>
  <si>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</si>
  <si>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</si>
  <si>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</si>
  <si>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</si>
  <si>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</si>
  <si>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</si>
  <si>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</si>
  <si>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</si>
  <si>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</si>
  <si>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</si>
  <si>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</si>
  <si>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</si>
  <si>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</si>
  <si>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</si>
  <si>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</si>
  <si>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</si>
  <si>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</si>
  <si>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</si>
  <si>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</si>
  <si>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</si>
  <si>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</si>
  <si>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</si>
  <si>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</si>
  <si>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</si>
  <si>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</si>
  <si>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</si>
  <si>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</si>
  <si>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</si>
  <si>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</si>
  <si>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</si>
  <si>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</si>
  <si>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</si>
  <si>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</si>
  <si>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</si>
  <si>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</si>
  <si>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</si>
  <si>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</si>
  <si>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</si>
  <si>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</si>
  <si>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</si>
  <si>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</si>
  <si>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</si>
  <si>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</si>
  <si>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</si>
  <si>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</si>
  <si>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</si>
  <si>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</si>
  <si>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</si>
  <si>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</si>
  <si>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</si>
  <si>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</si>
  <si>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</si>
  <si>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</si>
  <si>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</si>
  <si>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</si>
  <si>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</si>
  <si>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</si>
  <si>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</si>
  <si>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</si>
  <si>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</si>
  <si>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</si>
  <si>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</si>
  <si>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</si>
  <si>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</si>
  <si>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</si>
  <si>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</si>
  <si>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</si>
  <si>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</si>
  <si>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</si>
  <si>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</si>
  <si>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</si>
  <si>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</si>
  <si>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</si>
  <si>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</si>
  <si>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</si>
  <si>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</si>
  <si>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</si>
  <si>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</si>
  <si>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</si>
  <si>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</si>
  <si>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</si>
  <si>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</si>
  <si>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</si>
  <si>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</si>
  <si>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</si>
  <si>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</si>
  <si>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</si>
  <si>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</si>
  <si>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</si>
  <si>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</si>
  <si>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</si>
  <si>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</si>
  <si>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</si>
  <si>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</si>
  <si>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</si>
  <si>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</si>
  <si>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</si>
  <si>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</si>
  <si>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</si>
  <si>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</si>
  <si>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</si>
  <si>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</si>
  <si>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</si>
  <si>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</si>
  <si>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</si>
  <si>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</si>
  <si>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</si>
  <si>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</si>
  <si>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</si>
  <si>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</si>
  <si>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</si>
  <si>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</si>
  <si>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</si>
  <si>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</si>
  <si>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</si>
  <si>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</si>
  <si>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</si>
  <si>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</si>
  <si>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</si>
  <si>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</si>
  <si>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</si>
  <si>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</si>
  <si>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</si>
  <si>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</si>
  <si>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</si>
  <si>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</si>
  <si>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</si>
  <si>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</si>
  <si>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</si>
  <si>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</si>
  <si>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</si>
  <si>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</si>
  <si>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</si>
  <si>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</si>
  <si>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</si>
  <si>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</si>
  <si>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</si>
  <si>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</si>
  <si>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</si>
  <si>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</si>
  <si>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</si>
  <si>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</si>
  <si>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</si>
  <si>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</si>
  <si>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</si>
  <si>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</si>
  <si>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</si>
  <si>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</si>
  <si>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</si>
  <si>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</si>
  <si>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</si>
  <si>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</si>
  <si>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</si>
  <si>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</si>
  <si>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</si>
  <si>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</si>
  <si>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</si>
  <si>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</si>
  <si>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</si>
  <si>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</si>
  <si>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</si>
  <si>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</si>
  <si>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</si>
  <si>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</si>
  <si>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</si>
  <si>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</si>
  <si>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</si>
  <si>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</si>
  <si>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</si>
  <si>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</si>
  <si>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</si>
  <si>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</si>
  <si>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</si>
  <si>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</si>
  <si>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</si>
  <si>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</si>
  <si>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</si>
  <si>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</si>
  <si>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</si>
  <si>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</si>
  <si>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</si>
  <si>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</si>
  <si>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</si>
  <si>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</si>
  <si>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</si>
  <si>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</si>
  <si>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</si>
  <si>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</si>
  <si>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</si>
  <si>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</si>
  <si>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</si>
  <si>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</si>
  <si>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</si>
  <si>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</si>
  <si>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</si>
  <si>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</si>
  <si>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</si>
  <si>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</si>
  <si>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</si>
  <si>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</si>
  <si>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</si>
  <si>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</si>
  <si>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</si>
  <si>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</si>
  <si>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</si>
  <si>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</si>
  <si>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</si>
  <si>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</si>
  <si>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</si>
  <si>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</si>
  <si>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</si>
  <si>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</si>
  <si>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</si>
  <si>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</si>
  <si>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</si>
  <si>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</si>
  <si>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</si>
  <si>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</si>
  <si>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</si>
  <si>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</si>
  <si>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</si>
  <si>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</si>
  <si>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</si>
  <si>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</si>
  <si>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</si>
  <si>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</si>
  <si>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</si>
  <si>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</si>
  <si>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</si>
  <si>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</si>
  <si>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</si>
  <si>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</si>
  <si>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</si>
  <si>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</si>
  <si>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</si>
  <si>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</si>
  <si>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</si>
  <si>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</si>
  <si>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</si>
  <si>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</si>
  <si>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</si>
  <si>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</si>
  <si>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</si>
  <si>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</si>
  <si>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</si>
  <si>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</si>
  <si>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</si>
  <si>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</si>
  <si>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</si>
  <si>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</si>
  <si>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</si>
  <si>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</si>
  <si>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</si>
  <si>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</si>
  <si>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</si>
  <si>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</si>
  <si>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</si>
  <si>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</si>
  <si>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</si>
  <si>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</si>
  <si>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</si>
  <si>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</si>
  <si>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</si>
  <si>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</si>
  <si>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</si>
  <si>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</si>
  <si>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</si>
  <si>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</si>
  <si>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</si>
  <si>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</si>
  <si>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</si>
  <si>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</si>
  <si>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</si>
  <si>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</si>
  <si>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</si>
  <si>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</si>
  <si>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</si>
  <si>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</si>
  <si>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</si>
  <si>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</si>
  <si>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</si>
  <si>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</si>
  <si>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</si>
  <si>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</si>
  <si>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</si>
  <si>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</si>
  <si>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</si>
  <si>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</si>
  <si>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</si>
  <si>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</si>
  <si>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</si>
  <si>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</si>
  <si>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</si>
  <si>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</si>
  <si>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</si>
  <si>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</si>
  <si>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</si>
  <si>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</si>
  <si>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</si>
  <si>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</si>
  <si>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</si>
  <si>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</si>
  <si>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</si>
  <si>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</si>
  <si>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</si>
  <si>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</si>
  <si>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</si>
  <si>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</si>
  <si>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</si>
  <si>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</si>
  <si>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</si>
  <si>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</si>
  <si>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</si>
  <si>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</si>
  <si>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</si>
  <si>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</si>
  <si>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</si>
  <si>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</si>
  <si>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</si>
  <si>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</si>
  <si>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</si>
  <si>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</si>
  <si>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</si>
  <si>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</si>
  <si>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</si>
  <si>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</si>
  <si>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</si>
  <si>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</si>
  <si>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</si>
  <si>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</si>
  <si>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</si>
  <si>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</si>
  <si>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</si>
  <si>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</si>
  <si>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</si>
  <si>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</si>
  <si>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</si>
  <si>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</si>
  <si>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</si>
  <si>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</si>
  <si>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</si>
  <si>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</si>
  <si>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</si>
  <si>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</si>
  <si>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</si>
  <si>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</si>
  <si>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</si>
  <si>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</si>
  <si>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</si>
  <si>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</si>
  <si>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</si>
  <si>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</si>
  <si>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</si>
  <si>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</si>
  <si>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</si>
  <si>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</si>
  <si>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</si>
  <si>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</si>
  <si>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</si>
  <si>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</si>
  <si>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</si>
  <si>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</si>
  <si>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</si>
  <si>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</si>
  <si>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</si>
  <si>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</si>
  <si>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</si>
  <si>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</si>
  <si>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</si>
  <si>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</si>
  <si>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</si>
  <si>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</si>
  <si>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</si>
  <si>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</si>
  <si>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</si>
  <si>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</si>
  <si>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</si>
  <si>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</si>
  <si>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</si>
  <si>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</si>
  <si>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</si>
  <si>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</si>
  <si>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</si>
  <si>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</si>
  <si>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</si>
  <si>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</si>
  <si>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</si>
  <si>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</si>
  <si>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</si>
  <si>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</si>
  <si>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</si>
  <si>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</si>
  <si>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</si>
  <si>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</si>
  <si>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</si>
  <si>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</si>
  <si>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</si>
  <si>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</si>
  <si>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</si>
  <si>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</si>
  <si>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</si>
  <si>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</si>
  <si>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</si>
  <si>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</si>
  <si>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</si>
  <si>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</si>
  <si>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</si>
  <si>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</si>
  <si>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</si>
  <si>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</si>
  <si>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</si>
  <si>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</si>
  <si>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</si>
  <si>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</si>
  <si>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</si>
  <si>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</si>
  <si>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</si>
  <si>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</si>
  <si>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</si>
  <si>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</si>
  <si>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</si>
  <si>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</si>
  <si>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</si>
  <si>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</si>
  <si>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</si>
  <si>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</si>
  <si>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</si>
  <si>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</si>
  <si>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</si>
  <si>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</si>
  <si>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</si>
  <si>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</si>
  <si>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</si>
  <si>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</si>
  <si>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</si>
  <si>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</si>
  <si>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</si>
  <si>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</si>
  <si>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</si>
  <si>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</si>
  <si>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</si>
  <si>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</si>
  <si>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</si>
  <si>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</si>
  <si>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</si>
  <si>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</si>
  <si>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</si>
  <si>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</si>
  <si>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</si>
  <si>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</si>
  <si>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</si>
  <si>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</si>
  <si>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</si>
  <si>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</si>
  <si>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</si>
  <si>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</si>
  <si>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</si>
  <si>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</si>
  <si>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</si>
  <si>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</si>
  <si>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</si>
  <si>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</si>
  <si>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</si>
  <si>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</si>
  <si>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</si>
  <si>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</si>
  <si>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</si>
  <si>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</si>
  <si>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</si>
  <si>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</si>
  <si>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</si>
  <si>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</si>
  <si>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</si>
  <si>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</si>
  <si>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</si>
  <si>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</si>
  <si>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</si>
  <si>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</si>
  <si>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</si>
  <si>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</si>
  <si>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</si>
  <si>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</si>
  <si>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</si>
  <si>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</si>
  <si>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</si>
  <si>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</si>
  <si>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</si>
  <si>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</si>
  <si>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</si>
  <si>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</si>
  <si>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</si>
  <si>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</si>
  <si>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</si>
  <si>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</si>
  <si>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</si>
  <si>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</si>
  <si>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</si>
  <si>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</si>
  <si>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</si>
  <si>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</si>
  <si>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</si>
  <si>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</si>
  <si>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</si>
  <si>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</si>
  <si>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</si>
  <si>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</si>
  <si>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</si>
  <si>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</si>
  <si>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</si>
  <si>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</si>
  <si>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</si>
  <si>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</si>
  <si>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</si>
  <si>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</si>
  <si>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</si>
  <si>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</si>
  <si>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</si>
  <si>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</si>
  <si>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</si>
  <si>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</si>
  <si>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</si>
  <si>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</si>
  <si>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</si>
  <si>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</si>
  <si>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</si>
  <si>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</si>
  <si>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</si>
  <si>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</si>
  <si>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</si>
  <si>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</si>
  <si>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</si>
  <si>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</si>
  <si>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</si>
  <si>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</si>
  <si>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</si>
  <si>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</si>
  <si>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</si>
  <si>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</si>
  <si>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</si>
  <si>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</si>
  <si>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</si>
  <si>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</si>
  <si>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</si>
  <si>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</si>
  <si>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</si>
  <si>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</si>
  <si>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</si>
  <si>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</si>
  <si>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</si>
  <si>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</si>
  <si>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</si>
  <si>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</si>
  <si>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</si>
  <si>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</si>
  <si>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</si>
  <si>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</si>
  <si>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</si>
  <si>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</si>
  <si>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</si>
  <si>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</si>
  <si>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</si>
  <si>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</si>
  <si>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</si>
  <si>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</si>
  <si>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</si>
  <si>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</si>
  <si>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</si>
  <si>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</si>
  <si>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</si>
  <si>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</si>
  <si>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</si>
  <si>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</si>
  <si>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</si>
  <si>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</si>
  <si>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</si>
  <si>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</si>
  <si>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</si>
  <si>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</si>
  <si>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</si>
  <si>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</si>
  <si>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</si>
  <si>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</si>
  <si>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</si>
  <si>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</si>
  <si>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</si>
  <si>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</si>
  <si>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</si>
  <si>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</si>
  <si>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</si>
  <si>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</si>
  <si>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</si>
  <si>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</si>
  <si>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</si>
  <si>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</si>
  <si>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</si>
  <si>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</si>
  <si>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</si>
  <si>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</si>
  <si>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</si>
  <si>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</si>
  <si>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</si>
  <si>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</si>
  <si>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</si>
  <si>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</si>
  <si>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</si>
  <si>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</si>
  <si>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</si>
  <si>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</si>
  <si>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</si>
  <si>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</si>
  <si>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</si>
  <si>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</si>
  <si>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</si>
  <si>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</si>
  <si>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</si>
  <si>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</si>
  <si>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</si>
  <si>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</si>
  <si>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</si>
  <si>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</si>
  <si>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</si>
  <si>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</si>
  <si>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</si>
  <si>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</si>
  <si>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</si>
  <si>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</si>
  <si>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</si>
  <si>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</si>
  <si>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</si>
  <si>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</si>
  <si>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</si>
  <si>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</si>
  <si>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</si>
  <si>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</si>
  <si>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</si>
  <si>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</si>
  <si>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</si>
  <si>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</si>
  <si>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</si>
  <si>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</si>
  <si>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</si>
  <si>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</si>
  <si>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</si>
  <si>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</si>
  <si>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</si>
  <si>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</si>
  <si>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</si>
  <si>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</si>
  <si>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</si>
  <si>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</si>
  <si>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</si>
  <si>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</si>
  <si>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</si>
  <si>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</si>
  <si>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</si>
  <si>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</si>
  <si>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</si>
  <si>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</si>
  <si>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</si>
  <si>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</si>
  <si>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</si>
  <si>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</si>
  <si>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</si>
  <si>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</si>
  <si>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</si>
  <si>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</si>
  <si>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</si>
  <si>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</si>
  <si>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</si>
  <si>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</si>
  <si>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</si>
  <si>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</si>
  <si>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</si>
  <si>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</si>
  <si>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</si>
  <si>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</si>
  <si>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</si>
  <si>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</si>
  <si>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</si>
  <si>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</si>
  <si>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</si>
  <si>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</si>
  <si>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</si>
  <si>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</si>
  <si>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</si>
  <si>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</si>
  <si>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</si>
  <si>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</si>
  <si>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</si>
  <si>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</si>
  <si>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</si>
  <si>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</si>
  <si>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</si>
  <si>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</si>
  <si>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</si>
  <si>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</si>
  <si>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</si>
  <si>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</si>
  <si>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</si>
  <si>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</si>
  <si>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</si>
  <si>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</si>
  <si>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</si>
  <si>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</si>
  <si>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</si>
  <si>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</si>
  <si>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</si>
  <si>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</si>
  <si>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</si>
  <si>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</si>
  <si>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</si>
  <si>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</si>
  <si>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</si>
  <si>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</si>
  <si>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</si>
  <si>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</si>
  <si>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</si>
  <si>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</si>
  <si>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</si>
  <si>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</si>
  <si>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</si>
  <si>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</si>
  <si>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</si>
  <si>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</si>
  <si>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</si>
  <si>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</si>
  <si>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</si>
  <si>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</si>
  <si>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</si>
  <si>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</si>
  <si>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</si>
  <si>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</si>
  <si>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</si>
  <si>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</si>
  <si>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</si>
  <si>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</si>
  <si>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</si>
  <si>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</si>
  <si>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</si>
  <si>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</si>
  <si>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</si>
  <si>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</si>
  <si>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</si>
  <si>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</si>
  <si>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</si>
  <si>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</si>
  <si>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</si>
  <si>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</si>
  <si>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</si>
  <si>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</si>
  <si>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</si>
  <si>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</si>
  <si>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</si>
  <si>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</si>
  <si>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</si>
  <si>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</si>
  <si>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</si>
  <si>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</si>
  <si>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</si>
  <si>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</si>
  <si>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</si>
  <si>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</si>
  <si>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</si>
  <si>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</si>
  <si>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</si>
  <si>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</si>
  <si>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</si>
  <si>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</si>
  <si>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</si>
  <si>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</si>
  <si>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</si>
  <si>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</si>
  <si>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</si>
  <si>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</si>
  <si>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</si>
  <si>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</si>
  <si>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</si>
  <si>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</si>
  <si>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</si>
  <si>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</si>
  <si>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</si>
  <si>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</si>
  <si>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</si>
  <si>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</si>
  <si>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</si>
  <si>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</si>
  <si>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</si>
  <si>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</si>
  <si>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</si>
  <si>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</si>
  <si>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</si>
  <si>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</si>
  <si>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</si>
  <si>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</si>
  <si>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</si>
  <si>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</si>
  <si>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</si>
  <si>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</si>
  <si>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</si>
  <si>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</si>
  <si>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</si>
  <si>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</si>
  <si>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</si>
  <si>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</si>
  <si>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</si>
  <si>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</si>
  <si>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</si>
  <si>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</si>
  <si>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</si>
  <si>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</si>
  <si>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</si>
  <si>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</si>
  <si>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</si>
  <si>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</si>
  <si>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</si>
  <si>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</si>
  <si>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</si>
  <si>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</si>
  <si>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</si>
  <si>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</si>
  <si>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</si>
  <si>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</si>
  <si>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</si>
  <si>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</si>
  <si>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</si>
  <si>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</si>
  <si>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</si>
  <si>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</si>
  <si>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</si>
  <si>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</si>
  <si>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</si>
  <si>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</si>
  <si>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</si>
  <si>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</si>
  <si>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</si>
  <si>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</si>
  <si>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</si>
  <si>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</si>
  <si>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</si>
  <si>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</si>
  <si>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</si>
  <si>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</si>
  <si>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</si>
  <si>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</si>
  <si>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</si>
  <si>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</si>
  <si>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</si>
  <si>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</si>
  <si>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</si>
  <si>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</si>
  <si>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</si>
  <si>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</si>
  <si>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</si>
  <si>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</si>
  <si>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</si>
  <si>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</si>
  <si>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</si>
  <si>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</si>
  <si>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</si>
  <si>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</si>
  <si>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</si>
  <si>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</si>
  <si>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</si>
  <si>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</si>
  <si>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</si>
  <si>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</si>
  <si>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</si>
  <si>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</si>
  <si>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</si>
  <si>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</si>
  <si>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</si>
  <si>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</si>
  <si>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</si>
  <si>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</si>
  <si>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</si>
  <si>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</si>
  <si>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</si>
  <si>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</si>
  <si>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</si>
  <si>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</si>
  <si>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</si>
  <si>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</si>
  <si>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</si>
  <si>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</si>
  <si>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</si>
  <si>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</si>
  <si>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</si>
  <si>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</si>
  <si>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</si>
  <si>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</si>
  <si>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</si>
  <si>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</si>
  <si>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</si>
  <si>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</si>
  <si>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</si>
  <si>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</si>
  <si>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</si>
  <si>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</si>
  <si>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</si>
  <si>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</si>
  <si>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</si>
  <si>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</si>
  <si>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</si>
  <si>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</si>
  <si>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</si>
  <si>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</si>
  <si>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</si>
  <si>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</si>
  <si>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</si>
  <si>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</si>
  <si>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</si>
  <si>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</si>
  <si>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</si>
  <si>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</si>
  <si>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</si>
  <si>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</si>
  <si>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</si>
  <si>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</si>
  <si>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</si>
  <si>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</si>
  <si>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</si>
  <si>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</si>
  <si>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</si>
  <si>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</si>
  <si>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</si>
  <si>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</si>
  <si>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</si>
  <si>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</si>
  <si>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</si>
  <si>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</si>
  <si>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</si>
  <si>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</si>
  <si>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</si>
  <si>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</si>
  <si>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</si>
  <si>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</si>
  <si>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</si>
  <si>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</si>
  <si>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</si>
  <si>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</si>
  <si>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</si>
  <si>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</si>
  <si>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</si>
  <si>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</si>
  <si>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</si>
  <si>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</si>
  <si>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</si>
  <si>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</si>
  <si>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</si>
  <si>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</si>
  <si>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</si>
  <si>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</si>
  <si>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</si>
  <si>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</si>
  <si>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</si>
  <si>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</si>
  <si>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</si>
  <si>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</si>
  <si>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</si>
  <si>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</si>
  <si>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</si>
  <si>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</si>
  <si>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</si>
  <si>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</si>
  <si>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</si>
  <si>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</si>
  <si>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</si>
  <si>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</si>
  <si>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</si>
  <si>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</si>
  <si>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</si>
  <si>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</si>
  <si>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</si>
  <si>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</si>
  <si>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</si>
  <si>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</si>
  <si>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</si>
  <si>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</si>
  <si>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</si>
  <si>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</si>
  <si>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</si>
  <si>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</si>
  <si>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</si>
  <si>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</si>
  <si>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</si>
  <si>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</si>
  <si>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</si>
  <si>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</si>
  <si>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</si>
  <si>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</si>
  <si>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</si>
  <si>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</si>
  <si>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</si>
  <si>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</si>
  <si>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</si>
  <si>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</si>
  <si>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</si>
  <si>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</si>
  <si>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</si>
  <si>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</si>
  <si>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</si>
  <si>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</si>
  <si>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</si>
  <si>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</si>
  <si>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</si>
  <si>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</si>
  <si>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</si>
  <si>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</si>
  <si>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</si>
  <si>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</si>
  <si>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</si>
  <si>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</si>
  <si>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</si>
  <si>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</si>
  <si>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</si>
  <si>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</si>
  <si>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</si>
  <si>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</si>
  <si>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</si>
  <si>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</si>
  <si>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</si>
  <si>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</si>
  <si>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</si>
  <si>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</si>
  <si>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</si>
  <si>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</si>
  <si>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</si>
  <si>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</si>
  <si>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</si>
  <si>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</si>
  <si>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</si>
  <si>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</si>
  <si>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</si>
  <si>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</si>
  <si>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</si>
  <si>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</si>
  <si>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</si>
  <si>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</si>
  <si>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</si>
  <si>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</si>
  <si>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</si>
  <si>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</si>
  <si>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</si>
  <si>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</si>
  <si>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</si>
  <si>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</si>
  <si>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</si>
  <si>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</si>
  <si>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</si>
  <si>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</si>
  <si>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</si>
  <si>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</si>
  <si>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</si>
  <si>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</si>
  <si>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</si>
  <si>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</si>
  <si>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</si>
  <si>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</si>
  <si>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</si>
  <si>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</si>
  <si>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</si>
  <si>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</si>
  <si>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</si>
  <si>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</si>
  <si>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</si>
  <si>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</si>
  <si>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</si>
  <si>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</si>
  <si>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</si>
  <si>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</si>
  <si>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</si>
  <si>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</si>
  <si>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</si>
  <si>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</si>
  <si>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</si>
  <si>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</si>
  <si>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</si>
  <si>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</si>
  <si>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</si>
  <si>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</si>
  <si>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</si>
  <si>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</si>
  <si>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</si>
  <si>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</si>
  <si>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</si>
  <si>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</si>
  <si>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</si>
  <si>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</si>
  <si>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</si>
  <si>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</si>
  <si>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</si>
  <si>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</si>
  <si>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</si>
  <si>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</si>
  <si>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</si>
  <si>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</si>
  <si>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</si>
  <si>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</si>
  <si>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</si>
  <si>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</si>
  <si>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</si>
  <si>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</si>
  <si>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</si>
  <si>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</si>
  <si>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</si>
  <si>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</si>
  <si>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</si>
  <si>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</si>
  <si>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</si>
  <si>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</si>
  <si>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</si>
  <si>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</si>
  <si>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</si>
  <si>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</si>
  <si>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</si>
  <si>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</si>
  <si>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</si>
  <si>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</si>
  <si>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</si>
  <si>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</si>
  <si>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</si>
  <si>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</si>
  <si>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</si>
  <si>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</si>
  <si>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</si>
  <si>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</si>
  <si>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</si>
  <si>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</si>
  <si>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</si>
  <si>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</si>
  <si>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</si>
  <si>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</si>
  <si>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</si>
  <si>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</si>
  <si>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</si>
  <si>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</si>
  <si>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</si>
  <si>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</si>
  <si>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</si>
  <si>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</si>
  <si>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</si>
  <si>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</si>
  <si>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</si>
  <si>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</si>
  <si>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</si>
  <si>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</si>
  <si>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</si>
  <si>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</si>
  <si>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</si>
  <si>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</si>
  <si>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</si>
  <si>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</si>
  <si>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</si>
  <si>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</si>
  <si>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</si>
  <si>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</si>
  <si>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</si>
  <si>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</si>
  <si>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</si>
  <si>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</si>
  <si>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</si>
  <si>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</si>
  <si>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</si>
  <si>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</si>
  <si>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</si>
  <si>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</si>
  <si>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</si>
  <si>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</si>
  <si>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</si>
  <si>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</si>
  <si>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</si>
  <si>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</si>
  <si>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</si>
  <si>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</si>
  <si>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</si>
  <si>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</si>
  <si>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</si>
  <si>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</si>
  <si>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</si>
  <si>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</si>
  <si>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</si>
  <si>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</si>
  <si>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</si>
  <si>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</si>
  <si>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</si>
  <si>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</si>
  <si>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</si>
  <si>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</si>
  <si>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</si>
  <si>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</si>
  <si>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</si>
  <si>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</si>
  <si>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</si>
  <si>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</si>
  <si>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</si>
  <si>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</si>
  <si>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</si>
  <si>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</si>
  <si>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</si>
  <si>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</si>
  <si>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</si>
  <si>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</si>
  <si>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</si>
  <si>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</si>
  <si>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</si>
  <si>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</si>
  <si>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</si>
  <si>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</si>
  <si>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</si>
  <si>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</si>
  <si>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</si>
  <si>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</si>
  <si>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</si>
  <si>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</si>
  <si>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</si>
  <si>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</si>
  <si>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</si>
  <si>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</si>
  <si>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</si>
  <si>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</si>
  <si>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</si>
  <si>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</si>
  <si>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</si>
  <si>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</si>
  <si>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</si>
  <si>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</si>
  <si>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</si>
  <si>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</si>
  <si>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</si>
  <si>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</si>
  <si>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</si>
  <si>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</si>
  <si>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</si>
  <si>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</si>
  <si>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</si>
  <si>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</si>
  <si>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</si>
  <si>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</si>
  <si>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</si>
  <si>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</si>
  <si>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</si>
  <si>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</si>
  <si>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</si>
  <si>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</si>
  <si>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</si>
  <si>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</si>
  <si>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</si>
  <si>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</si>
  <si>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</si>
  <si>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</si>
  <si>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</si>
  <si>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</si>
  <si>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</si>
  <si>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</si>
  <si>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</si>
  <si>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</si>
  <si>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</si>
  <si>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</si>
  <si>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</si>
  <si>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</si>
  <si>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</si>
  <si>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</si>
  <si>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</si>
  <si>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</si>
  <si>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</si>
  <si>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</si>
  <si>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</si>
  <si>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</si>
  <si>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</si>
  <si>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</si>
  <si>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</si>
  <si>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</si>
  <si>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</si>
  <si>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</si>
  <si>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</si>
  <si>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</si>
  <si>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</si>
  <si>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</si>
  <si>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</si>
  <si>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</si>
  <si>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</si>
  <si>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</si>
  <si>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</si>
  <si>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</si>
  <si>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</si>
  <si>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</si>
  <si>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</si>
  <si>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</si>
  <si>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</si>
  <si>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</si>
  <si>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</si>
  <si>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</si>
  <si>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</si>
  <si>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</si>
  <si>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</si>
  <si>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</si>
  <si>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</si>
  <si>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</si>
  <si>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</si>
  <si>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</si>
  <si>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</si>
  <si>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</si>
  <si>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</si>
  <si>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</si>
  <si>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</si>
  <si>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</si>
  <si>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</si>
  <si>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</si>
  <si>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</si>
  <si>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</si>
  <si>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</si>
  <si>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</si>
  <si>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</si>
  <si>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</si>
  <si>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</si>
  <si>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</si>
  <si>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</si>
  <si>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</si>
  <si>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</si>
  <si>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</si>
  <si>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</si>
  <si>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</si>
  <si>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</si>
  <si>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</si>
  <si>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</si>
  <si>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</si>
  <si>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</si>
  <si>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</si>
  <si>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</si>
  <si>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</si>
  <si>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</si>
  <si>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</si>
  <si>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</si>
  <si>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</si>
  <si>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</si>
  <si>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</si>
  <si>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</si>
  <si>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</si>
  <si>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</si>
  <si>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</si>
  <si>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</si>
  <si>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</si>
  <si>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</si>
  <si>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</si>
  <si>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</si>
  <si>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</si>
  <si>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</si>
  <si>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</si>
  <si>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</si>
  <si>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</si>
  <si>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</si>
  <si>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</si>
  <si>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</si>
  <si>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</si>
  <si>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</si>
  <si>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</si>
  <si>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</si>
  <si>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</si>
  <si>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</si>
  <si>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</si>
  <si>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</si>
  <si>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</si>
  <si>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</si>
  <si>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</si>
  <si>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</si>
  <si>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</si>
  <si>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</si>
  <si>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</si>
  <si>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</si>
  <si>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</si>
  <si>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</si>
  <si>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</si>
  <si>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</si>
  <si>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</si>
  <si>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</si>
  <si>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</si>
  <si>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</si>
  <si>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</si>
  <si>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</si>
  <si>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</si>
  <si>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</si>
  <si>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</si>
  <si>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</si>
  <si>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</si>
  <si>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</si>
  <si>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</si>
  <si>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</si>
  <si>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</si>
  <si>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</si>
  <si>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</si>
  <si>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</si>
  <si>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</si>
  <si>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</si>
  <si>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</si>
  <si>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</si>
  <si>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</si>
  <si>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</si>
  <si>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</si>
  <si>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</si>
  <si>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</si>
  <si>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</si>
  <si>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</si>
  <si>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</si>
  <si>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</si>
  <si>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</si>
  <si>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</si>
  <si>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</si>
  <si>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</si>
  <si>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</si>
  <si>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</si>
  <si>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</si>
  <si>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</si>
  <si>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</si>
  <si>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</si>
  <si>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</si>
  <si>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</si>
  <si>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</si>
  <si>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</si>
  <si>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</si>
  <si>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</si>
  <si>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</si>
  <si>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</si>
  <si>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</si>
  <si>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</si>
  <si>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</si>
  <si>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</si>
  <si>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</si>
  <si>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</si>
  <si>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</si>
  <si>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</si>
  <si>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</si>
  <si>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</si>
  <si>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</si>
  <si>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</si>
  <si>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</si>
  <si>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</si>
  <si>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</si>
  <si>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</si>
  <si>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</si>
  <si>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</si>
  <si>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</si>
  <si>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</si>
  <si>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</si>
  <si>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</si>
  <si>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</si>
  <si>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</si>
  <si>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</si>
  <si>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</si>
  <si>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</si>
  <si>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</si>
  <si>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</si>
  <si>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</si>
  <si>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</si>
  <si>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</si>
  <si>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</si>
  <si>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</si>
  <si>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</si>
  <si>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</si>
  <si>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</si>
  <si>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</si>
  <si>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</si>
  <si>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</si>
  <si>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</si>
  <si>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</si>
  <si>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</si>
  <si>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</si>
  <si>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</si>
  <si>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</si>
  <si>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</si>
  <si>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</si>
  <si>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</si>
  <si>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</si>
  <si>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</si>
  <si>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</si>
  <si>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</si>
  <si>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</si>
  <si>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</si>
  <si>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</si>
  <si>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</si>
  <si>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</si>
  <si>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</si>
  <si>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</si>
  <si>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</si>
  <si>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</si>
  <si>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</si>
  <si>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</si>
  <si>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</si>
  <si>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</si>
  <si>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</si>
  <si>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</si>
  <si>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</si>
  <si>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</si>
  <si>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</si>
  <si>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</si>
  <si>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</si>
  <si>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</si>
  <si>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</si>
  <si>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</si>
  <si>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</si>
  <si>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</si>
  <si>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</si>
  <si>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</si>
  <si>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</si>
  <si>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</si>
  <si>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</si>
  <si>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</si>
  <si>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</si>
  <si>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</si>
  <si>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</si>
  <si>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</si>
  <si>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</si>
  <si>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</si>
  <si>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</si>
  <si>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</si>
  <si>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</si>
  <si>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</si>
  <si>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</si>
  <si>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</si>
  <si>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</si>
  <si>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</si>
  <si>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</si>
  <si>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</si>
  <si>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</si>
  <si>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</si>
  <si>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</si>
  <si>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</si>
  <si>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</si>
  <si>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</si>
  <si>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</si>
  <si>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</si>
  <si>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</si>
  <si>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</si>
  <si>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</si>
  <si>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</si>
  <si>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</si>
  <si>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</si>
  <si>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</si>
  <si>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</si>
  <si>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</si>
  <si>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</si>
  <si>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</si>
  <si>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</si>
  <si>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</si>
  <si>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</si>
  <si>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</si>
  <si>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</si>
  <si>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</si>
  <si>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</si>
  <si>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</si>
  <si>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</si>
  <si>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</si>
  <si>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</si>
  <si>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</si>
  <si>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</si>
  <si>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</si>
  <si>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</si>
  <si>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</si>
  <si>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</si>
  <si>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</si>
  <si>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</si>
  <si>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</si>
  <si>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</si>
  <si>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</si>
  <si>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</si>
  <si>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</si>
  <si>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</si>
  <si>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</si>
  <si>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</si>
  <si>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</si>
  <si>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</si>
  <si>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</si>
  <si>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</si>
  <si>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</si>
  <si>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</si>
  <si>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</si>
  <si>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</si>
  <si>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</si>
  <si>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</si>
  <si>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</si>
  <si>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</si>
  <si>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</si>
  <si>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</si>
  <si>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</si>
  <si>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</si>
  <si>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</si>
  <si>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</si>
  <si>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</si>
  <si>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</si>
  <si>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</si>
  <si>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</si>
  <si>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</si>
  <si>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</si>
  <si>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</si>
  <si>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</si>
  <si>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</si>
  <si>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</si>
  <si>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</si>
  <si>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</si>
  <si>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</si>
  <si>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</si>
  <si>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</si>
  <si>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</si>
  <si>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</si>
  <si>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</si>
  <si>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</si>
  <si>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</si>
  <si>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</si>
  <si>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</si>
  <si>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</si>
  <si>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</si>
  <si>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</si>
  <si>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</si>
  <si>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</si>
  <si>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</si>
  <si>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</si>
  <si>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</si>
  <si>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</si>
  <si>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</si>
  <si>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</si>
  <si>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</si>
  <si>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</si>
  <si>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</si>
  <si>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</si>
  <si>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</si>
  <si>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</si>
  <si>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</si>
  <si>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</si>
  <si>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</si>
  <si>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</si>
  <si>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</si>
  <si>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</si>
  <si>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</si>
  <si>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</si>
  <si>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</si>
  <si>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</si>
  <si>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</si>
  <si>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</si>
  <si>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</si>
  <si>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</si>
  <si>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</si>
  <si>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</si>
  <si>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</si>
  <si>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</si>
  <si>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</si>
  <si>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</si>
  <si>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</si>
  <si>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</si>
  <si>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</si>
  <si>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</si>
  <si>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</si>
  <si>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</si>
  <si>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</si>
  <si>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</si>
  <si>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</si>
  <si>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</si>
  <si>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</si>
  <si>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</si>
  <si>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</si>
  <si>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</si>
  <si>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</si>
  <si>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</si>
  <si>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</si>
  <si>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</si>
  <si>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</si>
  <si>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</si>
  <si>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</si>
  <si>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</si>
  <si>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</si>
  <si>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</si>
  <si>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</si>
  <si>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</si>
  <si>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</si>
  <si>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</si>
  <si>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</si>
  <si>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</si>
  <si>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</si>
  <si>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</si>
  <si>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</si>
  <si>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</si>
  <si>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</si>
  <si>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</si>
  <si>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</si>
  <si>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</si>
  <si>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</si>
  <si>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</si>
  <si>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</si>
  <si>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</si>
  <si>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</si>
  <si>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</si>
  <si>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</si>
  <si>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</si>
  <si>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</si>
  <si>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</si>
  <si>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</si>
  <si>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</si>
  <si>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</si>
  <si>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</si>
  <si>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</si>
  <si>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</si>
  <si>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</si>
  <si>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</si>
  <si>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</si>
  <si>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</si>
  <si>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</si>
  <si>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</si>
  <si>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</si>
  <si>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</si>
  <si>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</si>
  <si>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</si>
  <si>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</si>
  <si>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</si>
  <si>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</si>
  <si>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</si>
  <si>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</si>
  <si>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</si>
  <si>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</si>
  <si>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</si>
  <si>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</si>
  <si>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</si>
  <si>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</si>
  <si>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</si>
  <si>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</si>
  <si>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</si>
  <si>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</si>
  <si>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</si>
  <si>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</si>
  <si>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</si>
  <si>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</si>
  <si>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</si>
  <si>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</si>
  <si>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</si>
  <si>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</si>
  <si>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</si>
  <si>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</si>
  <si>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</si>
  <si>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</si>
  <si>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</si>
  <si>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</si>
  <si>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</si>
  <si>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</si>
  <si>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</si>
  <si>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</si>
  <si>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</si>
  <si>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</si>
  <si>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</si>
  <si>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</si>
  <si>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</si>
  <si>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</si>
  <si>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</si>
  <si>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</si>
  <si>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</si>
  <si>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</si>
  <si>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</si>
  <si>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</si>
  <si>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</si>
  <si>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</si>
  <si>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</si>
  <si>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</si>
  <si>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</si>
  <si>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</si>
  <si>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</si>
  <si>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</si>
  <si>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</si>
  <si>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</si>
  <si>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</si>
  <si>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</si>
  <si>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</si>
  <si>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</si>
  <si>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</si>
  <si>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</si>
  <si>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</si>
  <si>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</si>
  <si>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</si>
  <si>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</si>
  <si>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</si>
  <si>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</si>
  <si>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</si>
  <si>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</si>
  <si>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</si>
  <si>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</si>
  <si>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</si>
  <si>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</si>
  <si>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</si>
  <si>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</si>
  <si>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</si>
  <si>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</si>
  <si>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</si>
  <si>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</si>
  <si>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</si>
  <si>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</si>
  <si>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</si>
  <si>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</si>
  <si>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</si>
  <si>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</si>
  <si>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</si>
  <si>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</si>
  <si>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</si>
  <si>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</si>
  <si>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</si>
  <si>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</si>
  <si>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</si>
  <si>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</si>
  <si>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</si>
  <si>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</si>
  <si>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</si>
  <si>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</si>
  <si>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</si>
  <si>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</si>
  <si>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</si>
  <si>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</si>
  <si>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</si>
  <si>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</si>
  <si>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</si>
  <si>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</si>
  <si>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</si>
  <si>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</si>
  <si>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</si>
  <si>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</si>
  <si>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</si>
  <si>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</si>
  <si>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</si>
  <si>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</si>
  <si>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</si>
  <si>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</si>
  <si>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</si>
  <si>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</si>
  <si>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</si>
  <si>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</si>
  <si>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</si>
  <si>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</si>
  <si>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</si>
  <si>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</si>
  <si>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</si>
  <si>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</si>
  <si>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</si>
  <si>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</si>
  <si>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</si>
  <si>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</si>
  <si>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</si>
  <si>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</si>
  <si>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</si>
  <si>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</si>
  <si>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</si>
  <si>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</si>
  <si>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</si>
  <si>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</si>
  <si>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</si>
  <si>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</si>
  <si>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</si>
  <si>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</si>
  <si>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</si>
  <si>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</si>
  <si>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</si>
  <si>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</si>
  <si>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</si>
  <si>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</si>
  <si>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</si>
  <si>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</si>
  <si>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</si>
  <si>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</si>
  <si>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</si>
  <si>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</si>
  <si>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</si>
  <si>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</si>
  <si>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</si>
  <si>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</si>
  <si>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</si>
  <si>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</si>
  <si>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</si>
  <si>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</si>
  <si>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</si>
  <si>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</si>
  <si>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</si>
  <si>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</si>
  <si>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</si>
  <si>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</si>
  <si>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</si>
  <si>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</si>
  <si>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</si>
  <si>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</si>
  <si>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</si>
  <si>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</si>
  <si>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</si>
  <si>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</si>
  <si>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</si>
  <si>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</si>
  <si>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</si>
  <si>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</si>
  <si>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</si>
  <si>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</si>
  <si>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</si>
  <si>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</si>
  <si>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</si>
  <si>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</si>
  <si>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</si>
  <si>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</si>
  <si>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</si>
  <si>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</si>
  <si>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</si>
  <si>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</si>
  <si>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</si>
  <si>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</si>
  <si>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</si>
  <si>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</si>
  <si>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</si>
  <si>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</si>
  <si>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</si>
  <si>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</si>
  <si>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</si>
  <si>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</si>
  <si>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</si>
  <si>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</si>
  <si>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</si>
  <si>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</si>
  <si>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</si>
  <si>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</si>
  <si>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</si>
  <si>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</si>
  <si>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</si>
  <si>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</si>
  <si>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</si>
  <si>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</si>
  <si>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</si>
  <si>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</si>
  <si>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</si>
  <si>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</si>
  <si>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</si>
  <si>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</si>
  <si>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</si>
  <si>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</si>
  <si>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</si>
  <si>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</si>
  <si>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</si>
  <si>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</si>
  <si>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</si>
  <si>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</si>
  <si>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</si>
  <si>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</si>
  <si>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</si>
  <si>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</si>
  <si>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</si>
  <si>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</si>
  <si>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</si>
  <si>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</si>
  <si>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</si>
  <si>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</si>
  <si>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</si>
  <si>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</si>
  <si>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</si>
  <si>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</si>
  <si>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</si>
  <si>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</si>
  <si>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</si>
  <si>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</si>
  <si>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</si>
  <si>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</si>
  <si>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</si>
  <si>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</si>
  <si>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</si>
  <si>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</si>
  <si>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</si>
  <si>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</si>
  <si>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</si>
  <si>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</si>
  <si>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</si>
  <si>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</si>
  <si>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</si>
  <si>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</si>
  <si>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</si>
  <si>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</si>
  <si>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</si>
  <si>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</si>
  <si>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</si>
  <si>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</si>
  <si>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</si>
  <si>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</si>
  <si>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</si>
  <si>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</si>
  <si>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</si>
  <si>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</si>
  <si>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</si>
  <si>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</si>
  <si>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</si>
  <si>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</si>
  <si>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</si>
  <si>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</si>
  <si>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</si>
  <si>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</si>
  <si>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</si>
  <si>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</si>
  <si>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</si>
  <si>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</si>
  <si>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</si>
  <si>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</si>
  <si>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</si>
  <si>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</si>
  <si>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</si>
  <si>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</si>
  <si>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</si>
  <si>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</si>
  <si>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</si>
  <si>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</si>
  <si>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</si>
  <si>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</si>
  <si>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</si>
  <si>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</si>
  <si>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</si>
  <si>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</si>
  <si>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</si>
  <si>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</si>
  <si>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</si>
  <si>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</si>
  <si>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</si>
  <si>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</si>
  <si>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</si>
  <si>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</si>
  <si>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</si>
  <si>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</si>
  <si>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</si>
  <si>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</si>
  <si>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</si>
  <si>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</si>
  <si>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</si>
  <si>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</si>
  <si>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</si>
  <si>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</si>
  <si>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</si>
  <si>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</si>
  <si>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</si>
  <si>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</si>
  <si>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</si>
  <si>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</si>
  <si>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</si>
  <si>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</si>
  <si>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</si>
  <si>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</si>
  <si>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</si>
  <si>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</si>
  <si>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</si>
  <si>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</si>
  <si>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</si>
  <si>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</si>
  <si>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</si>
  <si>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</si>
  <si>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</si>
  <si>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</si>
  <si>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</si>
  <si>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</si>
  <si>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</si>
  <si>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</si>
  <si>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</si>
  <si>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</si>
  <si>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</si>
  <si>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</si>
  <si>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</si>
  <si>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</si>
  <si>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</si>
  <si>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</si>
  <si>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</si>
  <si>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</si>
  <si>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</si>
  <si>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</si>
  <si>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</si>
  <si>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</si>
  <si>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</si>
  <si>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</si>
  <si>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</si>
  <si>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</si>
  <si>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</si>
  <si>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</si>
  <si>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</si>
  <si>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</si>
  <si>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</si>
  <si>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</si>
  <si>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</si>
  <si>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</si>
  <si>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</si>
  <si>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</si>
  <si>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</si>
  <si>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</si>
  <si>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</si>
  <si>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</si>
  <si>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</si>
  <si>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</si>
  <si>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</si>
  <si>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</si>
  <si>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</si>
  <si>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</si>
  <si>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</si>
  <si>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</si>
  <si>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</si>
  <si>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</si>
  <si>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</si>
  <si>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</si>
  <si>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</si>
  <si>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</si>
  <si>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</si>
  <si>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</si>
  <si>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</si>
  <si>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</si>
  <si>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</si>
  <si>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</si>
  <si>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</si>
  <si>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</si>
  <si>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</si>
  <si>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</si>
  <si>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</si>
  <si>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</si>
  <si>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</si>
  <si>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</si>
  <si>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</si>
  <si>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</si>
  <si>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</si>
  <si>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</si>
  <si>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</si>
  <si>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</si>
  <si>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</si>
  <si>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</si>
  <si>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</si>
  <si>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</si>
  <si>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</si>
  <si>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</si>
  <si>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</si>
  <si>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</si>
  <si>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</si>
  <si>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</si>
  <si>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</si>
  <si>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</si>
  <si>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</si>
  <si>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</si>
  <si>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</si>
  <si>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</si>
  <si>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</si>
  <si>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</si>
  <si>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</si>
  <si>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</si>
  <si>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</si>
  <si>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</si>
  <si>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</si>
  <si>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</si>
  <si>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</si>
  <si>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</si>
  <si>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</si>
  <si>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</si>
  <si>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</si>
  <si>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</si>
  <si>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</si>
  <si>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</si>
  <si>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</si>
  <si>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</si>
  <si>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</si>
  <si>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</si>
  <si>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</si>
  <si>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</si>
  <si>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</si>
  <si>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</si>
  <si>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</si>
  <si>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</si>
  <si>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</si>
  <si>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</si>
  <si>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</si>
  <si>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</si>
  <si>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</si>
  <si>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</si>
  <si>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</si>
  <si>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</si>
  <si>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</si>
  <si>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</si>
  <si>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</si>
  <si>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</si>
  <si>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</si>
  <si>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</si>
  <si>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</si>
  <si>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</si>
  <si>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</si>
  <si>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</si>
  <si>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</si>
  <si>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</si>
  <si>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</si>
  <si>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</si>
  <si>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</si>
  <si>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</si>
  <si>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</si>
  <si>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</si>
  <si>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</si>
  <si>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</si>
  <si>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</si>
  <si>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</si>
  <si>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</si>
  <si>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</si>
  <si>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</si>
  <si>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</si>
  <si>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</si>
  <si>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</si>
  <si>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</si>
  <si>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</si>
  <si>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</si>
  <si>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</si>
  <si>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</si>
  <si>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</si>
  <si>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</si>
  <si>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</si>
  <si>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</si>
  <si>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</si>
  <si>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</si>
  <si>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</si>
  <si>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</si>
  <si>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</si>
  <si>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</si>
  <si>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</si>
  <si>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</si>
  <si>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</si>
  <si>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</si>
  <si>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</si>
  <si>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</si>
  <si>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</si>
  <si>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</si>
  <si>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</si>
  <si>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</si>
  <si>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</si>
  <si>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</si>
  <si>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</si>
  <si>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</si>
  <si>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</si>
  <si>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</si>
  <si>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</si>
  <si>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</si>
  <si>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</si>
  <si>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</si>
  <si>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</si>
  <si>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</si>
  <si>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</si>
  <si>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</si>
  <si>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</si>
  <si>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</si>
  <si>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</si>
  <si>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</si>
  <si>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</si>
  <si>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</si>
  <si>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</si>
  <si>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</si>
  <si>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</si>
  <si>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</si>
  <si>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</si>
  <si>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</si>
  <si>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</si>
  <si>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</si>
  <si>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</si>
  <si>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</si>
  <si>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</si>
  <si>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</si>
  <si>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</si>
  <si>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</si>
  <si>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</si>
  <si>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</si>
  <si>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</si>
  <si>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</si>
  <si>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</si>
  <si>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</si>
  <si>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</si>
  <si>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</si>
  <si>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</si>
  <si>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</si>
  <si>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</si>
  <si>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</si>
  <si>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</si>
  <si>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</si>
  <si>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</si>
  <si>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</si>
  <si>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</si>
  <si>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</si>
  <si>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</si>
  <si>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</si>
  <si>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</si>
  <si>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</si>
  <si>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</si>
  <si>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</si>
  <si>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</si>
  <si>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</si>
  <si>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</si>
  <si>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</si>
  <si>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</si>
  <si>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</si>
  <si>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</si>
  <si>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</si>
  <si>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</si>
  <si>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</si>
  <si>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</si>
  <si>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</si>
  <si>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</si>
  <si>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</si>
  <si>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</si>
  <si>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</si>
  <si>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</si>
  <si>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</si>
  <si>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</si>
  <si>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</si>
  <si>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</si>
  <si>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</si>
  <si>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</si>
  <si>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</si>
  <si>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</si>
  <si>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</si>
  <si>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</si>
  <si>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</si>
  <si>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</si>
  <si>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</si>
  <si>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</si>
  <si>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</si>
  <si>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</si>
  <si>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</si>
  <si>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</si>
  <si>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</si>
  <si>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</si>
  <si>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</si>
  <si>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</si>
  <si>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</si>
  <si>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</si>
  <si>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</si>
  <si>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</si>
  <si>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</si>
  <si>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</si>
  <si>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</si>
  <si>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</si>
  <si>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</si>
  <si>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</si>
  <si>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</si>
  <si>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</si>
  <si>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</si>
  <si>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</si>
  <si>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</si>
  <si>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</si>
  <si>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</si>
  <si>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</si>
  <si>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</si>
  <si>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</si>
  <si>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</si>
  <si>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</si>
  <si>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</si>
  <si>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</si>
  <si>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</si>
  <si>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</si>
  <si>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</si>
  <si>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</si>
  <si>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</si>
  <si>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</si>
  <si>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</si>
  <si>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</si>
  <si>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</si>
  <si>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</si>
  <si>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</si>
  <si>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</si>
  <si>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</si>
  <si>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</si>
  <si>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</si>
  <si>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</si>
  <si>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</si>
  <si>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</si>
  <si>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</si>
  <si>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</si>
  <si>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</si>
  <si>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</si>
  <si>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</si>
  <si>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</si>
  <si>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</si>
  <si>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</si>
  <si>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</si>
  <si>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</si>
  <si>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</si>
  <si>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</si>
  <si>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</si>
  <si>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</si>
  <si>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</si>
  <si>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</si>
  <si>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</si>
  <si>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</si>
  <si>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</si>
  <si>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</si>
  <si>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</si>
  <si>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</si>
  <si>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</si>
  <si>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</si>
  <si>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</si>
  <si>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</si>
  <si>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</si>
  <si>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</si>
  <si>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</si>
  <si>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</si>
  <si>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</si>
  <si>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</si>
  <si>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</si>
  <si>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</si>
  <si>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</si>
  <si>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</si>
  <si>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</si>
  <si>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</si>
  <si>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</si>
  <si>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</si>
  <si>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</si>
  <si>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</si>
  <si>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</si>
  <si>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</si>
  <si>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</si>
  <si>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</si>
  <si>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</si>
  <si>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</si>
  <si>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</si>
  <si>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</si>
  <si>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</si>
  <si>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</si>
  <si>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</si>
  <si>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</si>
  <si>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</si>
  <si>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</si>
  <si>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</si>
  <si>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</si>
  <si>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</si>
  <si>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</si>
  <si>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</si>
  <si>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</si>
  <si>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</si>
  <si>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</si>
  <si>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</si>
  <si>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</si>
  <si>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</si>
  <si>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</si>
  <si>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</si>
  <si>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</si>
  <si>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</si>
  <si>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</si>
  <si>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</si>
  <si>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</si>
  <si>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</si>
  <si>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</si>
  <si>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</si>
  <si>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</si>
  <si>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</si>
  <si>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</si>
  <si>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</si>
  <si>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</si>
  <si>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</si>
  <si>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</si>
  <si>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</si>
  <si>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</si>
  <si>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</si>
  <si>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</si>
  <si>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</si>
  <si>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</si>
  <si>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</si>
  <si>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</si>
  <si>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</si>
  <si>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</si>
  <si>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</si>
  <si>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</si>
  <si>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</si>
  <si>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</si>
  <si>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</si>
  <si>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</si>
  <si>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</si>
  <si>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</si>
  <si>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</si>
  <si>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</si>
  <si>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</si>
  <si>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</si>
  <si>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</si>
  <si>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</si>
  <si>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</si>
  <si>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</si>
  <si>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</si>
  <si>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</si>
  <si>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</si>
  <si>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</si>
  <si>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</si>
  <si>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</si>
  <si>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</si>
  <si>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</si>
  <si>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</si>
  <si>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</si>
  <si>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</si>
  <si>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</si>
  <si>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</si>
  <si>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</si>
  <si>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</si>
  <si>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</si>
  <si>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</si>
  <si>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</si>
  <si>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</si>
  <si>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</si>
  <si>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</si>
  <si>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</si>
  <si>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</si>
  <si>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</si>
  <si>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</si>
  <si>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</si>
  <si>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</si>
  <si>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</si>
  <si>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</si>
  <si>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</si>
  <si>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</si>
  <si>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</si>
  <si>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</si>
  <si>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</si>
  <si>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</si>
  <si>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</si>
  <si>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</si>
  <si>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</si>
  <si>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</si>
  <si>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</si>
  <si>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</si>
  <si>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</si>
  <si>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</si>
  <si>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</si>
  <si>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</si>
  <si>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</si>
  <si>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</si>
  <si>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</si>
  <si>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</si>
  <si>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</si>
  <si>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</si>
  <si>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</si>
  <si>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</si>
  <si>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</si>
  <si>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</si>
  <si>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</si>
  <si>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</si>
  <si>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</si>
  <si>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</si>
  <si>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</si>
  <si>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</si>
  <si>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</si>
  <si>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</si>
  <si>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</si>
  <si>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</si>
  <si>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</si>
  <si>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</si>
  <si>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</si>
  <si>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</si>
  <si>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</si>
  <si>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</si>
  <si>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</si>
  <si>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</si>
  <si>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</si>
  <si>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</si>
  <si>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</si>
  <si>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</si>
  <si>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</si>
  <si>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</si>
  <si>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</si>
  <si>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</si>
  <si>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</si>
  <si>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</si>
  <si>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</si>
  <si>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</si>
  <si>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</si>
  <si>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</si>
  <si>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</si>
  <si>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</si>
  <si>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</si>
  <si>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</si>
  <si>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</si>
  <si>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</si>
  <si>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</si>
  <si>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</si>
  <si>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</si>
  <si>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</si>
  <si>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</si>
  <si>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</si>
  <si>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</si>
  <si>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</si>
  <si>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</si>
  <si>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</si>
  <si>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</si>
  <si>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</si>
  <si>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</si>
  <si>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</si>
  <si>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</si>
  <si>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</si>
  <si>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</si>
  <si>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</si>
  <si>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</si>
  <si>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</si>
  <si>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</si>
  <si>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</si>
  <si>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</si>
  <si>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</si>
  <si>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</si>
  <si>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</si>
  <si>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</si>
  <si>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</si>
  <si>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</si>
  <si>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</si>
  <si>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</si>
  <si>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</si>
  <si>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</si>
  <si>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</si>
  <si>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</si>
  <si>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</si>
  <si>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</si>
  <si>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</si>
  <si>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</si>
  <si>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</si>
  <si>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</si>
  <si>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</si>
  <si>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</si>
  <si>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</si>
  <si>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</si>
  <si>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</si>
  <si>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</si>
  <si>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</si>
  <si>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</si>
  <si>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</si>
  <si>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</si>
  <si>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</si>
  <si>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</si>
  <si>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</si>
  <si>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</si>
  <si>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</si>
  <si>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</si>
  <si>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</si>
  <si>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</si>
  <si>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</si>
  <si>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</si>
  <si>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</si>
  <si>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</si>
  <si>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</si>
  <si>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</si>
  <si>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</si>
  <si>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</si>
  <si>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</si>
  <si>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</si>
  <si>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</si>
  <si>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</si>
  <si>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</si>
  <si>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</si>
  <si>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</si>
  <si>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</si>
  <si>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</si>
  <si>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</si>
  <si>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</si>
  <si>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</si>
  <si>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</si>
  <si>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</si>
  <si>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</si>
  <si>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</si>
  <si>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</si>
  <si>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</si>
  <si>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</si>
  <si>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</si>
  <si>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</si>
  <si>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</si>
  <si>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</si>
  <si>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</si>
  <si>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</si>
  <si>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</si>
  <si>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</si>
  <si>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</si>
  <si>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</si>
  <si>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</si>
  <si>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</si>
  <si>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</si>
  <si>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</si>
  <si>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</si>
  <si>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</si>
  <si>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</si>
  <si>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</si>
  <si>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</si>
  <si>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</si>
  <si>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</si>
  <si>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</si>
  <si>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</si>
  <si>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</si>
  <si>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</si>
  <si>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</si>
  <si>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</si>
  <si>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</si>
  <si>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</si>
  <si>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</si>
  <si>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</si>
  <si>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</si>
  <si>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</si>
  <si>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</si>
  <si>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</si>
  <si>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</si>
  <si>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</si>
  <si>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</si>
  <si>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</si>
  <si>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</si>
  <si>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</si>
  <si>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</si>
  <si>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</si>
  <si>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</si>
  <si>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</si>
  <si>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</si>
  <si>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</si>
  <si>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</si>
  <si>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</si>
  <si>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</si>
  <si>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</si>
  <si>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</si>
  <si>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</si>
  <si>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</si>
  <si>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</si>
  <si>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</si>
  <si>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</si>
  <si>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</si>
  <si>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</si>
  <si>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</si>
  <si>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</si>
  <si>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</si>
  <si>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</si>
  <si>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</si>
  <si>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</si>
  <si>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</si>
  <si>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</si>
  <si>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</si>
  <si>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</si>
  <si>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</si>
  <si>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</si>
  <si>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</si>
  <si>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</si>
  <si>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</si>
  <si>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</si>
  <si>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</si>
  <si>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</si>
  <si>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</si>
  <si>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</si>
  <si>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</si>
  <si>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</si>
  <si>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</si>
  <si>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</si>
  <si>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</si>
  <si>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</si>
  <si>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</si>
  <si>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</si>
  <si>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</si>
  <si>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</si>
  <si>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</si>
  <si>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</si>
  <si>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</si>
  <si>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</si>
  <si>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</si>
  <si>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</si>
  <si>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</si>
  <si>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</si>
  <si>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</si>
  <si>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</si>
  <si>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</si>
  <si>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</si>
  <si>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</si>
  <si>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</si>
  <si>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</si>
  <si>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</si>
  <si>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</si>
  <si>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</si>
  <si>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</si>
  <si>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</si>
  <si>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</si>
  <si>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</si>
  <si>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</si>
  <si>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</si>
  <si>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</si>
  <si>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</si>
  <si>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</si>
  <si>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</si>
  <si>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</si>
  <si>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</si>
  <si>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</si>
  <si>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</si>
  <si>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</si>
  <si>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</si>
  <si>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</si>
  <si>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</si>
  <si>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</si>
  <si>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</si>
  <si>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</si>
  <si>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</si>
  <si>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</si>
  <si>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</si>
  <si>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</si>
  <si>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</si>
  <si>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</si>
  <si>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</si>
  <si>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</si>
  <si>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</si>
  <si>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</si>
  <si>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</si>
  <si>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</si>
  <si>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</si>
  <si>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</si>
  <si>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</si>
  <si>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</si>
  <si>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</si>
  <si>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</si>
  <si>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</si>
  <si>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</si>
  <si>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</si>
  <si>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</si>
  <si>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</si>
  <si>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</si>
  <si>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</si>
  <si>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</si>
  <si>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</si>
  <si>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</si>
  <si>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</si>
  <si>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</si>
  <si>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</si>
  <si>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</si>
  <si>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</si>
  <si>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</si>
  <si>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</si>
  <si>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</si>
  <si>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</si>
  <si>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</si>
  <si>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</si>
  <si>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</si>
  <si>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</si>
  <si>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</si>
  <si>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</si>
  <si>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</si>
  <si>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</si>
  <si>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</si>
  <si>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</si>
  <si>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</si>
  <si>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</si>
  <si>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</si>
  <si>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</si>
  <si>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</si>
  <si>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</si>
  <si>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</si>
  <si>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</si>
  <si>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</si>
  <si>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</si>
  <si>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</si>
  <si>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</si>
  <si>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</si>
  <si>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</si>
  <si>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</si>
  <si>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</si>
  <si>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</si>
  <si>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</si>
  <si>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</si>
  <si>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</si>
  <si>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</si>
  <si>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</si>
  <si>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</si>
  <si>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</si>
  <si>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</si>
  <si>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</si>
  <si>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</si>
  <si>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</si>
  <si>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</si>
  <si>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</si>
  <si>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</si>
  <si>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</si>
  <si>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</si>
  <si>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</si>
  <si>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</si>
  <si>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</si>
  <si>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</si>
  <si>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</si>
  <si>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</si>
  <si>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</si>
  <si>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</si>
  <si>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</si>
  <si>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</si>
  <si>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</si>
  <si>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</si>
  <si>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</si>
  <si>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</si>
  <si>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</si>
  <si>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</si>
  <si>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</si>
  <si>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</si>
  <si>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</si>
  <si>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</si>
  <si>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</si>
  <si>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</si>
  <si>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</si>
  <si>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</si>
  <si>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</si>
  <si>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</si>
  <si>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</si>
  <si>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</si>
  <si>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</si>
  <si>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</si>
  <si>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</si>
  <si>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</si>
  <si>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</si>
  <si>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</si>
  <si>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</si>
  <si>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</si>
  <si>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</si>
  <si>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</si>
  <si>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</si>
  <si>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</si>
  <si>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</si>
  <si>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</si>
  <si>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</si>
  <si>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</si>
  <si>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</si>
  <si>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</si>
  <si>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</si>
  <si>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</si>
  <si>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</si>
  <si>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</si>
  <si>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</si>
  <si>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</si>
  <si>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</si>
  <si>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</si>
  <si>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</si>
  <si>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</si>
  <si>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</si>
  <si>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</si>
  <si>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</si>
  <si>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</si>
  <si>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</si>
  <si>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</si>
  <si>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</si>
  <si>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</si>
  <si>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</si>
  <si>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</si>
  <si>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</si>
  <si>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</si>
  <si>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</si>
  <si>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</si>
  <si>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</si>
  <si>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</si>
  <si>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</si>
  <si>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</si>
  <si>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</si>
  <si>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</si>
  <si>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</si>
  <si>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</si>
  <si>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</si>
  <si>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</si>
  <si>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</si>
  <si>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</si>
  <si>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</si>
  <si>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</si>
  <si>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</si>
  <si>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</si>
  <si>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</si>
  <si>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</si>
  <si>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</si>
  <si>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</si>
  <si>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</si>
  <si>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</si>
  <si>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</si>
  <si>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</si>
  <si>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</si>
  <si>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</si>
  <si>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</si>
  <si>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</si>
  <si>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</si>
  <si>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</si>
  <si>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</si>
  <si>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</si>
  <si>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</si>
  <si>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</si>
  <si>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</si>
  <si>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</si>
  <si>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</si>
  <si>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</si>
  <si>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</si>
  <si>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</si>
  <si>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</si>
  <si>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</si>
  <si>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</si>
  <si>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</si>
  <si>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</si>
  <si>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</si>
  <si>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</si>
  <si>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</si>
  <si>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</si>
  <si>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</si>
  <si>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</si>
  <si>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</si>
  <si>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</si>
  <si>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</si>
  <si>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</si>
  <si>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</si>
  <si>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</si>
  <si>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</si>
  <si>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</si>
  <si>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</si>
  <si>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</si>
  <si>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</si>
  <si>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</si>
  <si>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</si>
  <si>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</si>
  <si>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</si>
  <si>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</si>
  <si>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</si>
  <si>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</si>
  <si>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</si>
  <si>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</si>
  <si>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</si>
  <si>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</si>
  <si>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</si>
  <si>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</si>
  <si>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</si>
  <si>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</si>
  <si>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</si>
  <si>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</si>
  <si>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</si>
  <si>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</si>
  <si>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</si>
  <si>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</si>
  <si>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</si>
  <si>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</si>
  <si>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</si>
  <si>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</si>
  <si>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</si>
  <si>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</si>
  <si>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</si>
  <si>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</si>
  <si>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</si>
  <si>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</si>
  <si>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</si>
  <si>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</si>
  <si>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</si>
  <si>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</si>
  <si>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</si>
  <si>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</si>
  <si>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</si>
  <si>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</si>
  <si>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</si>
  <si>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</si>
  <si>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</si>
  <si>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</si>
  <si>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</si>
  <si>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</si>
  <si>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</si>
  <si>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</si>
  <si>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</si>
  <si>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</si>
  <si>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</si>
  <si>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</si>
  <si>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</si>
  <si>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</si>
  <si>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</si>
  <si>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</si>
  <si>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</si>
  <si>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</si>
  <si>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</si>
  <si>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</si>
  <si>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</si>
  <si>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</si>
  <si>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</si>
  <si>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</si>
  <si>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</si>
  <si>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</si>
  <si>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</si>
  <si>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</si>
  <si>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</si>
  <si>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</si>
  <si>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</si>
  <si>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</si>
  <si>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</si>
  <si>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</si>
  <si>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</si>
  <si>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</si>
  <si>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</si>
  <si>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</si>
  <si>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</si>
  <si>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</si>
  <si>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</si>
  <si>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</si>
  <si>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</si>
  <si>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</si>
  <si>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</si>
  <si>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</si>
  <si>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</si>
  <si>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</si>
  <si>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</si>
  <si>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</si>
  <si>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</si>
  <si>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</si>
  <si>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</si>
  <si>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</si>
  <si>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</si>
  <si>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</si>
  <si>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</si>
  <si>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</si>
  <si>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</si>
  <si>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</si>
  <si>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</si>
  <si>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</si>
  <si>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</si>
  <si>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</si>
  <si>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</si>
  <si>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</si>
  <si>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</si>
  <si>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</si>
  <si>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</si>
  <si>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</si>
  <si>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</si>
  <si>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</si>
  <si>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</si>
  <si>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</si>
  <si>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</si>
  <si>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</si>
  <si>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</si>
  <si>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</si>
  <si>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</si>
  <si>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</si>
  <si>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</si>
  <si>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</si>
  <si>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</si>
  <si>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</si>
  <si>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</si>
  <si>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</si>
  <si>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</si>
  <si>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</si>
  <si>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</si>
  <si>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</si>
  <si>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</si>
  <si>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</si>
  <si>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</si>
  <si>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</si>
  <si>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</si>
  <si>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</si>
  <si>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</si>
  <si>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</si>
  <si>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</si>
  <si>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</si>
  <si>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</si>
  <si>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</si>
  <si>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</si>
  <si>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</si>
  <si>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</si>
  <si>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</si>
  <si>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</si>
  <si>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</si>
  <si>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</si>
  <si>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</si>
  <si>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</si>
  <si>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</si>
  <si>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</si>
  <si>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</si>
  <si>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</si>
  <si>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</si>
  <si>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</si>
  <si>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</si>
  <si>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</si>
  <si>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</si>
  <si>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</si>
  <si>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</si>
  <si>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</si>
  <si>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</si>
  <si>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</si>
  <si>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</si>
  <si>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</si>
  <si>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</si>
  <si>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</si>
  <si>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</si>
  <si>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</si>
  <si>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</si>
  <si>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</si>
  <si>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</si>
  <si>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</si>
  <si>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</si>
  <si>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</si>
  <si>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</si>
  <si>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</si>
  <si>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</si>
  <si>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</si>
  <si>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</si>
  <si>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</si>
  <si>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</si>
  <si>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</si>
  <si>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</si>
  <si>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</si>
  <si>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</si>
  <si>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</si>
  <si>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</si>
  <si>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</si>
  <si>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</si>
  <si>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</si>
  <si>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</si>
  <si>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</si>
  <si>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</si>
  <si>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</si>
  <si>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</si>
  <si>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</si>
  <si>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</si>
  <si>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</si>
  <si>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</si>
  <si>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</si>
  <si>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</si>
  <si>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</si>
  <si>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</si>
  <si>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</si>
  <si>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</si>
  <si>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</si>
  <si>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</si>
  <si>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</si>
  <si>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</si>
  <si>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</si>
  <si>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</si>
  <si>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</si>
  <si>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</si>
  <si>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</si>
  <si>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</si>
  <si>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</si>
  <si>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</si>
  <si>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</si>
  <si>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</si>
  <si>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</si>
  <si>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</si>
  <si>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</si>
  <si>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</si>
  <si>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</si>
  <si>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</si>
  <si>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</si>
  <si>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</si>
  <si>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</si>
  <si>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</si>
  <si>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</si>
  <si>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</si>
  <si>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</si>
  <si>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these was night access problem as it located inside Armaco, 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</si>
  <si>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</si>
  <si>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</si>
  <si>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</si>
  <si>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</si>
  <si>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</si>
  <si>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</si>
  <si>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</si>
  <si>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</si>
  <si>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</si>
  <si>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</si>
  <si>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</si>
  <si>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</si>
  <si>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</si>
  <si>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</si>
  <si>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</si>
  <si>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</si>
  <si>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</si>
  <si>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</si>
  <si>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</si>
  <si>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</si>
  <si>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</si>
  <si>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</si>
  <si>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</si>
  <si>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</si>
  <si>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</si>
  <si>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</si>
  <si>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</si>
  <si>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</si>
  <si>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</si>
  <si>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</si>
  <si>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</si>
  <si>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</si>
  <si>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</si>
  <si>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</si>
  <si>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</si>
  <si>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</si>
  <si>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</si>
  <si>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</si>
  <si>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</si>
  <si>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</si>
  <si>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</si>
  <si>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</si>
  <si>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</si>
  <si>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</si>
  <si>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</si>
  <si>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</si>
  <si>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</si>
  <si>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</si>
  <si>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</si>
  <si>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</si>
  <si>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</si>
  <si>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</si>
  <si>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</si>
  <si>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</si>
  <si>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</si>
  <si>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</si>
  <si>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</si>
  <si>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</si>
  <si>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</si>
  <si>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</si>
  <si>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</si>
  <si>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</si>
  <si>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</si>
  <si>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</si>
  <si>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</si>
  <si>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</si>
  <si>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</si>
  <si>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</si>
  <si>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</si>
  <si>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</si>
  <si>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</si>
  <si>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</si>
  <si>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</si>
  <si>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</si>
  <si>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</si>
  <si>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</si>
  <si>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</si>
  <si>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</si>
  <si>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</si>
  <si>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</si>
  <si>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</si>
  <si>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</si>
  <si>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</si>
  <si>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</si>
  <si>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</si>
  <si>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</si>
  <si>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 &amp; ETA 30 min</t>
  </si>
  <si>
    <t>PCM-20251004-00000233</t>
  </si>
  <si>
    <t>access issue as Site located inside Saudi entertainment Academy and no security available and all doors closed</t>
  </si>
  <si>
    <t>TT-20251004-00299</t>
  </si>
  <si>
    <t xml:space="preserve">Access issue at site // EM team checking morning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</si>
  <si>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</si>
  <si>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</si>
  <si>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</si>
  <si>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</si>
  <si>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</si>
  <si>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</si>
  <si>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was Night access issue as site on deep valleys or high mountains / EM team need 90min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</si>
  <si>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</si>
  <si>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</si>
  <si>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</si>
  <si>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</si>
  <si>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</si>
  <si>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 xml:space="preserve">EM team moved need 60 min </t>
  </si>
  <si>
    <t>PCM-20251004-00000289</t>
  </si>
  <si>
    <t>EM team moved need 40 min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</si>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</sst>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8" totalsRowShown="0" headerRowDxfId="157" dataDxfId="156" headerRowBorderDxfId="154" tableBorderDxfId="155" totalsRowBorderDxfId="153">
  <autoFilter ref="A1:CJ3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9" totalsRowShown="0" headerRowDxfId="15" dataDxfId="14" headerRowBorderDxfId="12" tableBorderDxfId="13">
  <autoFilter ref="A1:L3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271.31566967592516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0.24209328703727806</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45934.264095601851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45934.264095601851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45934.264095601851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45934.264095601851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45934.264095601851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45934.264095601851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45934.264095601851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45934.264095601851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45934.264095601851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45934.264095601851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45934.264095601851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45934.264095601851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45934.264095601851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45934.264095601851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45934.264095601851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45934.264095601851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45934.264095601851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45934.264095601851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45934.264095601851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45934.264095601851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45934.264095601851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45934.264095601851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45934.264095601851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45934.264095601851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45934.264095601851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45934.264095601851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45934.264095601851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45934.264095601851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45934.264095601851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45934.264095601851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45934.264095601851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45934.264095601851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45934.264095601851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45934.264095601851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45934.264095601851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45934.264095601851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45934.264095601851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45934.264095601851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45934.264095601851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45934.264095601851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45934.264095601851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45934.264095601851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45934.264095601851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45934.264095601851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45934.264095601851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45934.264095601851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45934.264095601851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45934.264095601851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45934.264095601851</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5E454E23-11EB-48D0-AEEC-957157E4C0CD}"/>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8"/>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242.6123131944405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127.5370122685199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109.26425763888983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0.42641041666502133</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11739</v>
      </c>
      <c r="E7" s="131" t="s">
        <v>38967</v>
      </c>
      <c r="F7" s="132">
        <v>45934.180567129632</v>
      </c>
      <c r="G7" s="133">
        <f ca="1">IFERROR(NOW()-F7,"-")</f>
        <v>8.3528472219768446E-2</v>
      </c>
      <c r="H7" s="132">
        <v>45934.141516203701</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45934.264095601851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45934.264095601851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45934.264095601851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45934.264095601851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45934.264095601851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45934.264095601851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45934.264095601851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45934.264095601851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45934.264095601851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45934.264095601851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45934.264095601851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45934.264095601851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45934.264095601851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45934.264095601851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45934.264095601851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45934.264095601851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45934.264095601851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45934.264095601851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45934.264095601851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45934.264095601851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45934.264095601851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45934.264095601851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45934.264095601851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45934.264095601851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45934.264095601851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45934.264095601851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45934.264095601851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45934.264095601851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45934.264095601851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45934.264095601851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45934.264095601851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45934.264095601851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45934.264095601851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45934.264095601851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45934.264095601851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45934.264095601851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45934.264095601851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45934.264095601851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45934.264095601851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45934.264095601851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45934.264095601851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45934.264095601851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45934.264095601851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45934.264095601851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45934.264095601851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45934.264095601851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45934.264095601851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45934.264095601851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45934.264095601851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45934.264095601851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45934.264095601851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45934.264095601851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45934.264095601851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45934.264095601851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45934.264095601851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45934.264095601851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45934.264095601851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45934.264095601851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45934.264095601851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45934.264095601851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45934.264095601851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45934.264095601851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45934.264095601851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45934.264095601851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45934.264095601851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45934.264095601851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45934.264095601851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45934.264095601851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45934.264095601851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45934.264095601851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45934.264095601851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45934.264095601851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45934.264095601851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45934.264095601851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45934.264095601851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45934.264095601851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45934.264095601851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45934.264095601851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45934.264095601851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45934.264095601851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45934.264095601851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45934.264095601851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45934.264095601851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45934.264095601851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45934.264095601851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45934.264095601851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45934.264095601851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45934.264095601851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45934.264095601851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45934.264095601851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45934.264095601851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45934.264095601851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45934.264095601851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45934.264095601851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45934.264095601851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45934.264095601851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45934.264095601851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45934.264095601851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45934.264095601851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45934.264095601851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45934.264095601851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45934.264095601851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45934.264095601851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45934.264095601851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45934.264095601851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45934.264095601851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45934.264095601851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45934.264095601851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45934.264095601851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45934.264095601851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45934.264095601851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45934.264095601851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45934.264095601851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45934.264095601851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45934.264095601851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45934.264095601851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45934.264095601851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45934.264095601851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45934.264095601851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45934.264095601851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45934.264095601851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45934.264095601851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45934.264095601851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45934.264095601851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45934.264095601851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45934.264095601851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45934.264095601851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45934.264095601851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45934.264095601851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45934.264095601851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45934.264095601851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45934.264095601851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45934.264095601851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45934.264095601851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45934.264095601851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45934.264095601851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45934.264095601851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45934.264095601851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45934.264095601851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45934.264095601851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45934.264095601851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45934.264095601851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45934.264095601851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45934.264095601851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45934.264095601851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45934.264095601851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45934.264095601851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45934.264095601851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45934.264095601851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45934.264095601851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45934.264095601851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45934.264095601851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45934.264095601851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45934.264095601851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45934.264095601851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45934.264095601851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45934.264095601851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45934.264095601851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45934.264095601851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45934.264095601851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45934.264095601851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45934.264095601851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45934.264095601851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45934.264095601851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45934.264095601851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45934.264095601851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45934.264095601851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45934.264095601851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45934.264095601851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45934.264095601851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45934.264095601851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45934.264095601851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45934.264095601851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45934.264095601851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45934.264095601851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45934.264095601851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45934.264095601851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45934.264095601851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45934.264095601851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45934.264095601851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45934.264095601851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45934.264095601851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45934.264095601851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45934.264095601851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45934.264095601851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45934.264095601851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45934.264095601851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45934.264095601851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45934.264095601851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45934.264095601851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45934.264095601851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45934.264095601851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45934.264095601851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45934.264095601851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45934.264095601851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45934.264095601851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45934.264095601851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45934.264095601851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45934.264095601851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45934.264095601851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45934.264095601851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45934.264095601851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45934.264095601851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45934.264095601851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45934.264095601851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45934.264095601851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45934.264095601851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45934.264095601851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45934.264095601851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45934.264095601851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45934.264095601851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45934.264095601851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45934.264095601851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45934.264095601851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45934.264095601851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45934.264095601851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45934.264095601851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45934.264095601851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45934.264095601851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45934.264095601851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45934.264095601851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45934.264095601851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45934.264095601851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45934.264095601851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45934.264095601851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45934.264095601851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45934.264095601851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45934.264095601851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45934.264095601851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45934.264095601851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45934.264095601851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45934.264095601851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45934.264095601851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45934.264095601851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45934.264095601851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45934.264095601851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45934.264095601851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45934.264095601851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45934.264095601851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45934.264095601851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45934.264095601851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45934.264095601851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45934.264095601851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45934.264095601851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45934.264095601851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45934.264095601851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45934.264095601851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45934.264095601851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45934.264095601851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45934.264095601851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45934.264095601851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45934.264095601851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45934.264095601851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45934.264095601851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45934.264095601851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45934.264095601851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45934.264095601851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45934.264095601851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45934.264095601851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45934.264095601851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45934.264095601851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45934.264095601851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45934.264095601851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45934.264095601851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45934.264095601851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45934.264095601851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45934.264095601851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45934.264095601851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45934.264095601851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45934.264095601851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45934.264095601851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45934.264095601851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45934.264095601851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45934.264095601851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45934.264095601851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45934.264095601851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45934.264095601851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45934.264095601851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45934.264095601851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45934.264095601851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45934.264095601851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45934.264095601851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45934.264095601851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45934.264095601851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45934.264095601851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45934.264095601851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45934.264095601851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45934.264095601851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45934.264095601851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45934.264095601851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45934.264095601851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45934.264095601851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45934.264095601851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45934.264095601851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45934.264095601851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45934.264095601851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45934.264095601851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45934.264095601851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45934.264095601851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45934.264095601851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45934.264095601851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45934.264095601851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45934.264095601851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45934.264095601851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45934.264095601851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45934.264095601851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45934.264095601851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45934.264095601851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45934.264095601851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45934.264095601851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45934.264095601851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45934.264095601851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45934.264095601851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45934.264095601851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45934.264095601851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45934.264095601851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45934.264095601851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45934.264095601851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45934.264095601851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45934.264095601851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45934.264095601851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sheetData>
  <dataValidations count="2">
    <dataValidation allowBlank="1" showInputMessage="1" showErrorMessage="1" sqref="E1" xr:uid="{4D935161-CDD3-4592-B877-3FB59C99E142}"/>
    <dataValidation type="list" allowBlank="1" showInputMessage="1" showErrorMessage="1" sqref="E3:E3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75" t="s">
        <v>15246</v>
      </c>
      <c r="E2" s="18" t="s">
        <v>38967</v>
      </c>
      <c r="F2" s="20"/>
      <c r="G2" s="21">
        <f t="shared" ref="G2:G60" ca="1" si="0">IFERROR(NOW()-F2,"-")</f>
        <v>45934.264095601851</v>
      </c>
      <c r="H2" s="143">
        <v>45934.229733796295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45934.264095601851</v>
      </c>
      <c r="H3" s="143"/>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45934.264095601851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45934.264095601851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45934.264095601851</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45934.264095601851</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45934.264095601851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45934.264095601851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45934.264095601851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45934.264095601851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45934.264095601851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45934.264095601851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45934.264095601851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45934.264095601851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45934.264095601851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45934.264095601851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45934.264095601851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45934.264095601851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45934.264095601851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45934.264095601851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45934.264095601851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45934.264095601851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45934.264095601851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45934.264095601851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45934.264095601851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45934.264095601851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45934.264095601851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45934.264095601851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45934.264095601851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45934.264095601851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45934.264095601851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45934.264095601851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45934.264095601851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45934.264095601851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45934.264095601851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45934.264095601851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45934.264095601851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45934.264095601851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45934.264095601851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45934.264095601851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45934.264095601851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45934.264095601851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45934.264095601851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45934.264095601851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45934.264095601851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45934.264095601851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45934.264095601851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45934.264095601851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45934.264095601851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45934.264095601851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45934.264095601851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45934.264095601851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45934.264095601851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45934.264095601851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45934.264095601851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45934.264095601851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45934.264095601851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45934.264095601851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45934.264095601851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45934.264095601851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45934.264095601851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45934.264095601851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45934.264095601851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45934.264095601851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45934.264095601851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45934.264095601851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45934.264095601851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45934.264095601851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45934.264095601851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45934.264095601851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45934.264095601851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45934.264095601851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45934.264095601851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45934.264095601851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45934.264095601851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45934.264095601851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45934.264095601851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45934.264095601851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45934.264095601851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45934.264095601851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45934.264095601851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45934.264095601851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45934.264095601851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45934.264095601851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45934.264095601851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45934.264095601851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45934.264095601851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45934.264095601851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45934.264095601851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45934.264095601851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45934.264095601851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45934.264095601851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45934.264095601851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45934.264095601851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45934.264095601851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45934.264095601851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45934.264095601851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45934.264095601851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45934.264095601851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45934.264095601851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45934.264095601851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45934.264095601851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45934.264095601851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45934.264095601851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45934.264095601851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45934.264095601851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45934.264095601851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45934.264095601851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45934.264095601851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45934.264095601851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45934.264095601851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45934.264095601851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45934.264095601851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45934.264095601851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45934.264095601851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45934.264095601851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45934.264095601851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45934.264095601851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45934.264095601851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45934.264095601851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45934.264095601851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45934.264095601851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45934.264095601851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45934.264095601851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45934.264095601851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45934.264095601851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45934.264095601851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45934.264095601851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45934.264095601851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45934.264095601851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45934.264095601851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45934.264095601851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45934.264095601851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45934.264095601851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45934.264095601851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45934.264095601851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45934.264095601851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45934.264095601851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45934.264095601851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45934.264095601851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45934.264095601851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45934.264095601851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45934.264095601851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45934.264095601851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45934.264095601851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45934.264095601851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45934.264095601851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45934.264095601851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45934.264095601851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45934.264095601851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45934.264095601851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45934.264095601851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45934.264095601851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45934.264095601851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45934.264095601851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45934.264095601851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45934.264095601851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45934.264095601851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45934.264095601851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45934.264095601851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45934.264095601851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45934.264095601851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45934.264095601851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45934.264095601851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45934.264095601851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45934.264095601851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45934.264095601851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45934.264095601851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45934.264095601851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45934.264095601851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45934.264095601851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45934.264095601851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45934.264095601851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45934.264095601851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45934.264095601851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45934.264095601851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45934.264095601851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45934.264095601851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45934.264095601851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45934.264095601851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45934.264095601851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45934.264095601851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45934.264095601851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45934.264095601851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45934.264095601851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45934.264095601851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45934.264095601851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45934.264095601851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45934.264095601851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45934.264095601851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45934.264095601851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45934.264095601851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45934.264095601851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45934.264095601851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45934.264095601851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45934.264095601851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45934.264095601851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45934.264095601851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45934.264095601851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45934.264095601851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45934.264095601851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45934.264095601851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45934.264095601851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45934.264095601851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45934.264095601851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45934.264095601851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45934.264095601851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45934.264095601851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45934.264095601851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45934.264095601851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45934.264095601851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45934.264095601851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45934.264095601851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45934.264095601851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45934.264095601851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45934.264095601851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45934.264095601851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45934.264095601851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45934.264095601851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45934.264095601851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45934.264095601851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45934.264095601851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45934.264095601851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45934.264095601851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45934.264095601851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45934.264095601851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45934.264095601851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45934.264095601851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45934.264095601851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45934.264095601851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45934.264095601851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45934.264095601851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45934.264095601851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45934.264095601851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45934.264095601851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45934.264095601851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45934.264095601851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45934.264095601851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45934.264095601851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45934.264095601851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45934.264095601851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45934.264095601851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45934.264095601851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45934.264095601851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45934.264095601851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45934.264095601851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45934.264095601851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45934.264095601851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45934.264095601851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45934.264095601851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45934.264095601851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45934.264095601851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45934.264095601851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45934.264095601851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45934.264095601851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45934.264095601851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45934.264095601851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45934.264095601851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45934.264095601851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45934.264095601851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45934.264095601851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45934.264095601851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45934.264095601851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45934.264095601851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45934.264095601851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45934.264095601851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45934.264095601851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45934.264095601851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45934.264095601851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45934.264095601851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45934.264095601851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45934.264095601851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45934.264095601851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45934.264095601851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45934.264095601851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45934.264095601851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45934.264095601851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45934.264095601851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45934.264095601851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45934.264095601851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45934.264095601851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45934.264095601851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45934.264095601851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45934.264095601851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45934.264095601851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45934.264095601851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45934.264095601851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45934.264095601851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45934.264095601851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45934.264095601851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45934.264095601851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45934.264095601851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45934.264095601851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45934.264095601851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45934.264095601851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45934.264095601851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45934.264095601851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45934.264095601851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45934.264095601851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45934.264095601851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45934.264095601851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45934.264095601851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45934.264095601851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45934.264095601851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45934.264095601851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45934.264095601851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45934.264095601851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45934.264095601851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45934.264095601851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45934.264095601851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45934.264095601851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45934.264095601851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45934.264095601851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45934.264095601851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45934.264095601851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45934.264095601851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45934.264095601851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45934.264095601851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45934.264095601851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45934.264095601851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45934.264095601851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45934.264095601851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45934.264095601851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45934.264095601851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45934.264095601851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45934.264095601851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45934.264095601851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45934.264095601851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45934.264095601851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45934.264095601851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45934.264095601851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45934.264095601851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45934.264095601851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45934.264095601851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45934.264095601851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45934.264095601851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45934.264095601851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45934.264095601851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45934.264095601851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45934.264095601851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45934.264095601851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45934.264095601851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45934.264095601851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45934.264095601851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45934.264095601851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45934.264095601851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45934.264095601851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45934.264095601851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45934.264095601851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45934.264095601851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45934.264095601851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45934.264095601851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45934.264095601851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45934.264095601851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45934.264095601851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45934.264095601851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45934.264095601851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45934.264095601851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45934.264095601851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45934.264095601851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45934.264095601851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45934.264095601851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45934.264095601851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45934.264095601851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45934.264095601851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45934.264095601851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45934.264095601851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45934.264095601851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45934.264095601851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45934.264095601851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45934.264095601851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45934.264095601851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45934.264095601851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45934.264095601851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45934.264095601851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45934.264095601851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45934.264095601851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45934.264095601851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45934.264095601851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45934.264095601851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45934.264095601851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45934.264095601851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45934.264095601851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45934.264095601851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45934.264095601851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45934.264095601851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45934.264095601851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45934.264095601851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45934.264095601851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45934.264095601851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45934.264095601851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45934.264095601851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45934.264095601851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45934.264095601851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45934.264095601851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45934.264095601851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45934.264095601851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45934.264095601851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45934.264095601851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45934.264095601851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45934.264095601851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45934.264095601851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45934.264095601851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45934.264095601851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45934.264095601851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45934.264095601851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45934.264095601851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45934.264095601851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45934.264095601851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45934.264095601851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45934.264095601851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45934.264095601851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45934.264095601851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45934.264095601851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45934.264095601851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45934.264095601851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45934.264095601851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45934.264095601851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45934.264095601851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45934.264095601851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45934.264095601851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45934.264095601851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45934.264095601851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45934.264095601851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45934.264095601851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45934.264095601851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45934.264095601851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45934.264095601851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45934.264095601851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45934.264095601851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45934.264095601851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45934.264095601851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45934.264095601851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45934.264095601851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45934.264095601851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45934.264095601851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45934.264095601851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45934.264095601851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45934.264095601851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45934.264095601851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45934.264095601851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45934.264095601851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45934.264095601851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45934.264095601851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45934.264095601851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45934.264095601851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45934.264095601851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45934.264095601851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45934.264095601851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45934.264095601851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45934.264095601851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45934.264095601851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45934.264095601851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45934.264095601851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45934.264095601851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45934.264095601851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45934.264095601851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45934.264095601851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45934.264095601851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45934.264095601851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45934.264095601851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45934.264095601851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45934.264095601851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45934.264095601851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45934.264095601851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45934.264095601851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45934.264095601851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45934.264095601851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45934.264095601851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45934.264095601851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45934.264095601851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45934.264095601851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45934.264095601851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45934.264095601851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45934.264095601851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45934.264095601851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45934.264095601851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45934.264095601851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45934.264095601851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45934.264095601851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45934.264095601851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45934.264095601851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45934.264095601851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45934.264095601851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45934.264095601851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45934.264095601851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45934.264095601851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45934.264095601851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45934.264095601851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45934.264095601851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45934.264095601851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45934.264095601851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45934.264095601851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45934.264095601851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45934.264095601851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45934.264095601851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45934.264095601851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45934.264095601851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45934.264095601851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45934.264095601851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45934.264095601851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45934.264095601851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45934.264095601851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45934.264095601851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45934.264095601851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45934.264095601851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45934.264095601851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45934.264095601851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45934.264095601851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45934.264095601851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45934.264095601851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45934.264095601851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45934.264095601851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45934.264095601851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45934.264095601851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45934.264095601851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45934.264095601851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45934.264095601851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45934.264095601851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45934.264095601851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45934.264095601851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45934.264095601851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45934.264095601851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45934.264095601851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45934.264095601851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45934.264095601851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45934.264095601851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45934.264095601851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45934.264095601851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45934.264095601851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45934.264095601851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45934.264095601851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45934.264095601851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45934.264095601851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45934.264095601851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45934.264095601851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45934.264095601851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45934.264095601851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45934.264095601851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45934.264095601851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45934.264095601851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45934.264095601851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45934.264095601851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45934.264095601851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45934.264095601851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45934.264095601851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45934.264095601851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45934.264095601851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45934.264095601851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45934.264095601851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45934.264095601851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45934.264095601851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45934.264095601851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45934.264095601851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45934.264095601851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45934.264095601851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45934.264095601851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45934.264095601851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45934.264095601851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45934.264095601851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45934.264095601851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45934.264095601851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45934.264095601851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45934.264095601851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45934.264095601851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45934.264095601851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45934.264095601851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45934.264095601851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45934.264095601851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45934.264095601851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45934.264095601851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45934.264095601851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45934.264095601851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45934.264095601851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45934.264095601851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45934.264095601851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45934.264095601851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45934.264095601851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45934.264095601851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45934.264095601851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45934.264095601851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45934.264095601851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45934.264095601851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45934.264095601851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45934.264095601851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45934.264095601851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45934.264095601851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45934.264095601851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45934.264095601851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45934.264095601851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45934.264095601851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45934.264095601851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45934.264095601851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45934.264095601851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45934.264095601851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45934.264095601851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45934.264095601851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45934.264095601851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45934.264095601851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45934.264095601851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45934.264095601851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45934.264095601851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45934.264095601851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45934.264095601851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45934.264095601851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45934.264095601851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45934.264095601851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45934.264095601851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45934.264095601851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45934.264095601851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45934.264095601851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45934.264095601851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45934.264095601851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45934.264095601851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45934.264095601851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45934.264095601851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45934.264095601851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45934.264095601851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45934.264095601851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45934.264095601851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45934.264095601851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45934.264095601851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45934.264095601851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45934.264095601851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45934.264095601851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45934.264095601851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45934.264095601851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45934.264095601851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45934.264095601851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45934.264095601851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45934.264095601851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45934.264095601851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45934.264095601851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45934.264095601851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45934.264095601851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45934.264095601851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45934.264095601851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45934.264095601851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45934.264095601851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45934.264095601851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45934.264095601851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45934.264095601851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45934.264095601851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45934.264095601851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45934.264095601851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45934.264095601851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45934.264095601851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45934.264095601851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45934.264095601851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45934.264095601851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45934.264095601851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45934.264095601851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45934.264095601851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45934.264095601851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45934.264095601851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45934.264095601851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45934.264095601851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45934.264095601851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45934.264095601851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45934.264095601851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45934.264095601851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45934.264095601851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45934.264095601851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45934.264095601851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45934.264095601851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45934.264095601851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45934.264095601851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45934.264095601851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45934.264095601851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45934.264095601851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45934.264095601851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45934.264095601851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45934.264095601851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45934.264095601851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45934.264095601851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45934.264095601851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45934.264095601851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45934.264095601851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45934.264095601851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45934.264095601851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45934.264095601851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45934.264095601851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45934.264095601851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45934.264095601851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45934.264095601851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45934.264095601851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45934.264095601851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45934.264095601851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45934.264095601851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45934.264095601851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45934.264095601851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45934.264095601851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45934.264095601851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45934.264095601851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45934.264095601851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45934.264095601851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45934.264095601851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45934.264095601851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45934.264095601851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45934.264095601851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45934.264095601851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45934.264095601851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45934.264095601851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45934.264095601851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45934.264095601851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45934.264095601851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45934.264095601851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45934.264095601851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45934.264095601851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45934.264095601851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45934.264095601851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45934.264095601851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45934.264095601851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45934.264095601851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45934.264095601851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45934.264095601851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45934.264095601851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45934.264095601851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45934.264095601851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45934.264095601851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45934.264095601851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45934.264095601851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45934.264095601851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45934.264095601851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45934.264095601851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45934.264095601851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45934.264095601851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45934.264095601851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45934.264095601851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45934.264095601851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45934.264095601851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45934.264095601851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45934.264095601851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45934.264095601851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45934.264095601851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45934.264095601851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45934.264095601851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45934.264095601851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45934.264095601851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45934.264095601851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45934.264095601851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45934.264095601851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45934.264095601851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45934.264095601851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45934.264095601851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45934.264095601851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45934.264095601851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45934.264095601851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45934.264095601851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45934.264095601851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45934.264095601851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45934.264095601851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45934.264095601851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45934.264095601851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45934.264095601851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45934.264095601851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45934.264095601851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45934.264095601851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45934.264095601851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45934.264095601851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45934.264095601851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45934.264095601851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45934.264095601851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45934.264095601851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45934.264095601851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45934.264095601851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45934.264095601851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45934.264095601851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45934.264095601851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45934.264095601851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45934.264095601851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45934.264095601851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45934.264095601851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45934.264095601851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45934.264095601851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45934.264095601851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45934.264095601851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45934.264095601851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45934.264095601851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45934.264095601851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45934.264095601851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45934.264095601851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45934.264095601851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45934.264095601851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45934.264095601851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45934.264095601851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45934.264095601851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45934.264095601851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45934.264095601851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45934.264095601851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45934.264095601851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45934.264095601851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45934.264095601851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45934.264095601851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45934.264095601851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45934.264095601851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45934.264095601851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45934.264095601851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45934.264095601851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45934.264095601851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45934.264095601851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45934.264095601851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45934.264095601851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45934.264095601851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45934.264095601851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45934.264095601851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45934.264095601851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45934.264095601851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45934.264095601851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45934.264095601851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45934.264095601851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45934.264095601851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45934.264095601851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45934.264095601851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45934.264095601851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45934.264095601851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45934.264095601851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45934.264095601851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45934.264095601851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45934.264095601851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45934.264095601851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45934.264095601851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45934.264095601851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45934.264095601851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45934.264095601851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45934.264095601851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45934.264095601851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45934.264095601851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45934.264095601851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45934.264095601851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45934.264095601851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45934.264095601851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45934.264095601851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45934.264095601851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45934.264095601851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45934.264095601851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45934.264095601851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45934.264095601851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45934.264095601851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45934.264095601851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45934.264095601851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45934.264095601851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45934.264095601851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45934.264095601851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45934.264095601851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45934.264095601851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45934.264095601851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45934.264095601851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45934.264095601851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45934.264095601851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45934.264095601851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45934.264095601851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45934.264095601851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45934.264095601851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45934.264095601851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45934.264095601851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45934.264095601851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45934.264095601851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45934.264095601851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45934.264095601851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45934.264095601851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45934.264095601851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45934.264095601851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45934.264095601851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45934.264095601851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45934.264095601851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45934.264095601851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45934.264095601851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45934.264095601851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45934.264095601851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45934.264095601851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45934.264095601851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45934.264095601851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45934.264095601851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45934.264095601851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45934.264095601851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45934.264095601851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45934.264095601851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45934.264095601851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45934.264095601851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45934.264095601851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45934.264095601851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45934.264095601851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45934.264095601851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45934.264095601851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45934.264095601851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45934.264095601851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45934.264095601851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45934.264095601851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45934.264095601851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45934.264095601851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45934.264095601851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45934.264095601851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45934.264095601851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45934.264095601851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45934.264095601851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45934.264095601851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45934.264095601851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45934.264095601851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45934.264095601851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45934.264095601851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45934.264095601851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45934.264095601851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45934.264095601851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45934.264095601851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45934.264095601851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45934.264095601851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45934.264095601851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45934.264095601851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45934.264095601851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45934.264095601851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45934.264095601851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45934.264095601851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45934.264095601851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45934.264095601851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45934.264095601851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45934.264095601851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45934.264095601851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45934.264095601851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45934.264095601851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45934.264095601851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45934.264095601851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45934.264095601851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45934.264095601851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45934.264095601851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45934.264095601851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45934.264095601851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45934.264095601851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45934.264095601851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45934.264095601851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45934.264095601851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45934.264095601851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45934.264095601851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45934.264095601851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45934.264095601851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45934.264095601851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45934.264095601851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45934.264095601851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45934.264095601851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45934.264095601851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45934.264095601851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45934.264095601851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45934.264095601851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45934.264095601851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45934.264095601851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45934.264095601851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45934.264095601851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45934.264095601851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45934.264095601851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45934.264095601851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45934.264095601851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45934.264095601851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45934.264095601851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45934.264095601851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45934.264095601851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45934.264095601851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45934.264095601851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45934.264095601851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45934.264095601851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45934.264095601851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45934.264095601851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45934.264095601851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45934.264095601851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45934.264095601851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45934.264095601851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45934.264095601851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45934.264095601851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45934.264095601851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45934.264095601851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45934.264095601851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45934.264095601851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45934.264095601851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45934.264095601851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45934.264095601851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45934.264095601851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45934.264095601851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45934.264095601851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45934.264095601851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45934.264095601851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45934.264095601851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45934.264095601851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45934.264095601851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45934.264095601851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45934.264095601851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45934.264095601851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45934.264095601851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45934.264095601851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45934.264095601851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45934.264095601851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45934.264095601851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45934.264095601851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45934.264095601851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45934.264095601851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45934.264095601851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45934.264095601851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45934.264095601851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45934.264095601851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45934.264095601851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45934.264095601851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45934.264095601851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45934.264095601851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45934.264095601851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45934.264095601851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45934.264095601851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45934.264095601851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45934.264095601851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45934.264095601851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45934.264095601851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45934.264095601851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45934.264095601851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45934.264095601851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45934.264095601851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45934.264095601851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45934.264095601851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45934.264095601851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45934.264095601851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45934.264095601851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45934.264095601851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45934.264095601851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45934.264095601851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45934.264095601851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45934.264095601851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45934.264095601851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45934.264095601851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45934.264095601851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45934.264095601851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45934.264095601851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45934.264095601851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45934.264095601851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45934.264095601851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45934.264095601851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45934.264095601851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45934.264095601851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45934.264095601851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45934.264095601851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45934.264095601851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45934.264095601851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45934.264095601851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45934.264095601851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45934.264095601851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45934.264095601851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45934.264095601851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45934.264095601851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45934.264095601851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45934.264095601851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45934.264095601851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45934.264095601851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45934.264095601851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45934.264095601851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45934.264095601851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45934.264095601851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45934.264095601851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45934.264095601851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45934.264095601851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45934.264095601851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45934.264095601851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45934.264095601851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45934.264095601851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45934.264095601851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45934.264095601851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45934.264095601851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45934.264095601851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45934.264095601851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45934.264095601851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45934.264095601851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45934.264095601851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45934.264095601851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45934.264095601851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45934.264095601851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45934.264095601851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45934.264095601851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45934.264095601851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45934.264095601851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45934.264095601851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45934.264095601851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45934.264095601851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45934.264095601851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45934.264095601851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45934.264095601851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45934.264095601851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45934.264095601851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45934.264095601851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45934.264095601851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45934.264095601851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45934.264095601851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45934.264095601851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45934.264095601851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45934.264095601851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45934.264095601851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45934.264095601851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45934.264095601851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45934.264095601851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45934.264095601851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45934.264095601851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45934.264095601851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45934.264095601851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45934.264095601851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45934.264095601851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45934.264095601851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45934.264095601851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45934.264095601851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45934.264095601851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45934.264095601851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45934.264095601851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45934.264095601851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45934.264095601851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45934.264095601851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45934.264095601851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45934.264095601851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45934.264095601851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45934.264095601851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45934.264095601851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45934.264095601851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45934.264095601851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45934.264095601851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45934.264095601851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45934.264095601851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45934.264095601851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45934.264095601851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45934.264095601851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45934.264095601851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45934.264095601851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45934.264095601851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45934.264095601851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45934.264095601851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45934.264095601851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45934.264095601851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45934.264095601851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45934.264095601851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45934.264095601851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45934.264095601851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45934.264095601851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45934.264095601851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45934.264095601851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45934.264095601851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45934.264095601851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45934.264095601851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45934.264095601851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45934.264095601851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45934.264095601851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45934.264095601851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45934.264095601851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45934.264095601851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45934.264095601851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45934.264095601851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45934.264095601851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45934.264095601851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45934.264095601851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45934.264095601851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45934.264095601851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45934.264095601851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45934.264095601851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45934.264095601851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45934.264095601851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45934.264095601851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45934.264095601851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45934.264095601851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45934.264095601851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45934.264095601851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45934.264095601851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45934.264095601851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45934.264095601851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45934.264095601851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45934.264095601851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45934.264095601851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45934.264095601851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45934.264095601851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45934.264095601851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45934.264095601851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45934.264095601851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45934.264095601851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45934.264095601851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45934.264095601851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45934.264095601851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45934.264095601851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45934.264095601851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45934.264095601851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45934.264095601851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45934.264095601851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45934.264095601851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45934.264095601851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45934.264095601851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45934.264095601851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45934.264095601851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45934.264095601851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45934.264095601851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45934.264095601851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45934.264095601851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45934.264095601851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45934.264095601851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45934.264095601851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45934.264095601851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45934.264095601851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45934.264095601851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45934.264095601851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45934.264095601851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45934.264095601851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45934.264095601851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45934.264095601851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45934.264095601851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45934.264095601851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45934.264095601851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45934.264095601851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45934.264095601851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45934.264095601851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45934.264095601851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45934.264095601851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45934.264095601851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45934.264095601851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45934.264095601851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45934.264095601851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45934.264095601851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45934.264095601851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45934.264095601851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45934.264095601851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45934.264095601851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45934.264095601851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45934.264095601851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45934.264095601851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45934.264095601851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45934.264095601851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45934.264095601851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45934.264095601851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45934.264095601851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45934.264095601851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45934.264095601851</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24" sqref="D2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230.7833780092551</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3.3738178240746493</v>
      </c>
      <c r="H3" s="113">
        <v>45930.847372685188</v>
      </c>
      <c r="I3" s="110" t="str">
        <f>IFERROR(VLOOKUP(D3,DB!A:F,6,0),"")</f>
        <v>SCECO</v>
      </c>
      <c r="J3" s="110" t="str">
        <f>IFERROR(VLOOKUP(D3,DB!A:G,7,0),"")</f>
        <v>In progress</v>
      </c>
      <c r="K3" s="115" t="s">
        <v>39064</v>
      </c>
      <c r="L3" s="107" t="str">
        <f>IFERROR(VLOOKUP(D3,DB!A:I,9,0),"")</f>
        <v>Latis</v>
      </c>
    </row>
    <row r="4" spans="1:16" ht="36.75" customHeight="1">
      <c r="A4" s="110" t="s">
        <v>39065</v>
      </c>
      <c r="B4" s="110" t="str">
        <f>IFERROR(VLOOKUP(D4,DB!A:K,11,0),"")</f>
        <v>R4</v>
      </c>
      <c r="C4" s="111">
        <v>2</v>
      </c>
      <c r="D4" s="107" t="s">
        <v>36682</v>
      </c>
      <c r="E4" s="112" t="s">
        <v>38964</v>
      </c>
      <c r="F4" s="113">
        <v>45933.919965277775</v>
      </c>
      <c r="G4" s="114">
        <f ca="1">IFERROR(NOW()-F4,"")</f>
        <v>0.34413032407610444</v>
      </c>
      <c r="H4" s="113">
        <v>45933.903807870367</v>
      </c>
      <c r="I4" s="110" t="str">
        <f>IFERROR(VLOOKUP(D4,DB!A:F,6,0),"")</f>
        <v>Generator-SG</v>
      </c>
      <c r="J4" s="110" t="str">
        <f>IFERROR(VLOOKUP(D4,DB!A:G,7,0),"")</f>
        <v>Weak</v>
      </c>
      <c r="K4" s="115" t="s">
        <v>39066</v>
      </c>
      <c r="L4" s="107" t="str">
        <f>IFERROR(VLOOKUP(D4,DB!A:I,9,0),"")</f>
        <v>Latis</v>
      </c>
    </row>
    <row r="5" spans="1:16" ht="15" customHeight="1">
      <c r="A5" s="110"/>
      <c r="B5" s="110" t="str">
        <f>IFERROR(VLOOKUP(D5,DB!A:K,11,0),"")</f>
        <v/>
      </c>
      <c r="C5" s="111"/>
      <c r="D5" s="107"/>
      <c r="E5" s="112"/>
      <c r="F5" s="113"/>
      <c r="G5" s="114">
        <f ca="1">IFERROR(NOW()-F5,"")</f>
        <v>45934.264095601851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45934.264095601851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45934.264095601851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45934.264095601851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45934.264095601851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45934.264095601851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45934.264095601851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45934.264095601851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45934.264095601851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45934.264095601851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45934.264095601851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45934.264095601851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45934.264095601851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45934.264095601851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45934.264095601851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45934.264095601851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45934.264095601851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45934.264095601851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45934.264095601851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45934.264095601851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45934.264095601851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45934.264095601851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45934.264095601851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45934.264095601851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45934.264095601851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45934.264095601851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45934.264095601851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45934.264095601851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45934.264095601851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45934.264095601851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45934.264095601851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45934.264095601851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45934.264095601851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45934.264095601851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45934.264095601851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45934.264095601851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45934.264095601851</v>
      </c>
      <c r="H41" s="113"/>
      <c r="I41" s="110" t="str">
        <f>IFERROR(VLOOKUP(D41,DB!A:F,6,0),"")</f>
        <v/>
      </c>
      <c r="J41" s="110" t="str">
        <f>IFERROR(VLOOKUP(D41,DB!A:G,7,0),"")</f>
        <v/>
      </c>
      <c r="K41" s="115"/>
      <c r="L41" s="107"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tabSelected="1" topLeftCell="A15" workbookViewId="0">
      <selection activeCell="D47" sqref="D4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42.432035416662984</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38967</v>
      </c>
      <c r="F3" s="38">
        <v>45926.188877314817</v>
      </c>
      <c r="G3" s="39">
        <f ca="1">IFERROR(NOW()-F3,"-")</f>
        <v>8.0752182870346587</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137" t="s">
        <v>36036</v>
      </c>
      <c r="E4" s="37" t="s">
        <v>38964</v>
      </c>
      <c r="F4" s="38">
        <v>45933.812557870369</v>
      </c>
      <c r="G4" s="39">
        <f ca="1">IFERROR(NOW()-F4,"-")</f>
        <v>0.45153773148194887</v>
      </c>
      <c r="H4" s="38">
        <v>45933.807002314818</v>
      </c>
      <c r="I4" s="37" t="str">
        <f>IFERROR(VLOOKUP(D4,DB!A:F,6,0),"")</f>
        <v>Generator-SG</v>
      </c>
      <c r="J4" s="37" t="str">
        <f>IFERROR(VLOOKUP(D4,DB!A:G,7,0),"")</f>
        <v>Dead</v>
      </c>
      <c r="K4" s="37" t="s">
        <v>39072</v>
      </c>
      <c r="L4" s="37" t="str">
        <f>IFERROR(VLOOKUP(D4,DB!A:I,9,0),"")</f>
        <v>Latis</v>
      </c>
      <c r="M4" s="136"/>
    </row>
    <row r="5" spans="1:13" ht="15">
      <c r="A5" s="37" t="s">
        <v>39073</v>
      </c>
      <c r="B5" s="37" t="str">
        <f>IFERROR(VLOOKUP(D5,DB!A:K,11,0),"")</f>
        <v>R5</v>
      </c>
      <c r="C5" s="37">
        <v>1</v>
      </c>
      <c r="D5" s="37" t="s">
        <v>31292</v>
      </c>
      <c r="E5" s="37" t="s">
        <v>38964</v>
      </c>
      <c r="F5" s="38">
        <v>45934.217928240738</v>
      </c>
      <c r="G5" s="39">
        <f ca="1">IFERROR(NOW()-F5,"-")</f>
        <v>4.6167361113475636E-2</v>
      </c>
      <c r="H5" s="38">
        <v>45934.212152777778</v>
      </c>
      <c r="I5" s="37" t="str">
        <f>IFERROR(VLOOKUP(D5,DB!A:F,6,0),"")</f>
        <v>Generator-SG</v>
      </c>
      <c r="J5" s="37" t="str">
        <f>IFERROR(VLOOKUP(D5,DB!A:G,7,0),"")</f>
        <v>Vandalized</v>
      </c>
      <c r="K5" s="37" t="s">
        <v>39074</v>
      </c>
      <c r="L5" s="37" t="str">
        <f>IFERROR(VLOOKUP(D5,DB!A:I,9,0),"")</f>
        <v>Latis</v>
      </c>
      <c r="M5" s="136"/>
    </row>
    <row r="6" spans="1:13" ht="15">
      <c r="A6" s="37"/>
      <c r="B6" s="37" t="str">
        <f>IFERROR(VLOOKUP(D6,DB!A:K,11,0),"")</f>
        <v/>
      </c>
      <c r="C6" s="37"/>
      <c r="D6" s="37"/>
      <c r="E6" s="37"/>
      <c r="F6" s="38"/>
      <c r="G6" s="39">
        <f ca="1">IFERROR(NOW()-F6,"-")</f>
        <v>45934.264095601851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45934.264095601851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45934.264095601851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45934.264095601851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45934.264095601851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45934.264095601851</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45934.264095601851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45934.264095601851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45934.264095601851</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45934.264095601851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45934.264095601851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45934.264095601851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45934.264095601851</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45934.264095601851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45934.264095601851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45934.264095601851</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45934.264095601851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45934.264095601851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45934.264095601851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45934.264095601851</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45934.264095601851</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45934.264095601851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45934.264095601851</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2"/>
      <c r="E29" s="37"/>
      <c r="F29" s="38"/>
      <c r="G29" s="39">
        <f ca="1">IFERROR(NOW()-F29,"-")</f>
        <v>45934.264095601851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45934.264095601851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45934.264095601851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45934.264095601851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45934.264095601851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45934.264095601851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45934.264095601851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45934.264095601851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45934.264095601851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45934.264095601851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45934.264095601851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45934.264095601851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45934.264095601851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45934.264095601851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45934.264095601851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45934.264095601851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45934.264095601851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45934.264095601851</v>
      </c>
      <c r="H46" s="38"/>
      <c r="I46" s="37" t="str">
        <f>IFERROR(VLOOKUP(D46,DB!A:F,6,0),"")</f>
        <v/>
      </c>
      <c r="J46" s="37" t="str">
        <f>IFERROR(VLOOKUP(D46,DB!A:G,7,0),"")</f>
        <v/>
      </c>
      <c r="K46" s="37"/>
      <c r="L46" s="37" t="str">
        <f>IFERROR(VLOOKUP(D46,DB!A:I,9,0),"")</f>
        <v/>
      </c>
      <c r="M46" s="136"/>
    </row>
    <row r="47" spans="1:13" ht="15">
      <c r="A47" s="37"/>
      <c r="B47" s="37" t="str">
        <f>IFERROR(VLOOKUP(D47,DB!A:K,11,0),"")</f>
        <v/>
      </c>
      <c r="C47" s="37"/>
      <c r="D47"/>
      <c r="E47" s="37"/>
      <c r="F47" s="38"/>
      <c r="G47" s="39">
        <f ca="1">IFERROR(NOW()-F47,"-")</f>
        <v>45934.264095601851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45934.264095601851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45934.264095601851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45934.264095601851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45934.264095601851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45934.264095601851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45934.264095601851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45934.264095601851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45934.264095601851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45934.264095601851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45934.264095601851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45934.264095601851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45934.264095601851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45934.264095601851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45934.264095601851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45934.264095601851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45934.264095601851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45934.264095601851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45934.264095601851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45934.264095601851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45934.264095601851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45934.264095601851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45934.264095601851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45934.264095601851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45934.264095601851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45934.264095601851</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45934.264095601851</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45934.264095601851</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45934.264095601851</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45934.264095601851</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45934.264095601851</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45934.264095601851</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45934.264095601851</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45934.264095601851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45934.264095601851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45934.264095601851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45934.264095601851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45934.264095601851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45934.264095601851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45934.264095601851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45934.264095601851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45934.264095601851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45934.264095601851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45934.264095601851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45934.264095601851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45934.264095601851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45934.264095601851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45934.264095601851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45934.264095601851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45934.264095601851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45934.264095601851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45934.264095601851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45934.264095601851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45934.264095601851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45934.264095601851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45934.264095601851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45934.264095601851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45934.264095601851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45934.264095601851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45934.264095601851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45934.264095601851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45934.264095601851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45934.264095601851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45934.264095601851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45934.264095601851</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45934.264095601851</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45934.264095601851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45934.264095601851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45934.264095601851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45934.264095601851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45934.264095601851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45934.264095601851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45934.264095601851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45934.264095601851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45934.264095601851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45934.264095601851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45934.264095601851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45934.264095601851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45934.264095601851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45934.264095601851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45934.264095601851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45934.264095601851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45934.264095601851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45934.264095601851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45934.264095601851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45934.264095601851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45934.264095601851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45934.264095601851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45934.264095601851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45934.264095601851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45934.264095601851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45934.264095601851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45934.264095601851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45934.264095601851</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45934.264095601851</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45934.264095601851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45934.264095601851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45934.264095601851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45934.264095601851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45934.264095601851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45934.264095601851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45934.264095601851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45934.264095601851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45934.264095601851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45934.264095601851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45934.264095601851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45934.264095601851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45934.264095601851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45934.264095601851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45934.264095601851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45934.264095601851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45934.264095601851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45934.264095601851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45934.264095601851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45934.264095601851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45934.264095601851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45934.264095601851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45934.264095601851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45934.264095601851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45934.264095601851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45934.264095601851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45934.264095601851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45934.264095601851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45934.264095601851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45934.264095601851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45934.264095601851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45934.264095601851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45934.264095601851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45934.264095601851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45934.264095601851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45934.264095601851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45934.264095601851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45934.264095601851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45934.264095601851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45934.264095601851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45934.264095601851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45934.264095601851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45934.264095601851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45934.264095601851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45934.264095601851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45934.264095601851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45934.264095601851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45934.264095601851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45934.264095601851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45934.264095601851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45934.264095601851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45934.264095601851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45934.264095601851</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45934.264095601851</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4" ht="15"/>
    <row r="1385" ht="15"/>
    <row r="1389"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9"/>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45933.880972222221</v>
      </c>
      <c r="G2" s="139">
        <f ca="1">IFERROR(NOW()-F2,"-")</f>
        <v>0.38312337962997844</v>
      </c>
      <c r="H2" s="140">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7.4912483796288143</v>
      </c>
      <c r="H3" s="140">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1.4454497685146634</v>
      </c>
      <c r="H4" s="140">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37" t="str">
        <f>IFERROR(VLOOKUP(D5,DB!A:K,11,0),"")</f>
        <v>R6</v>
      </c>
      <c r="C5" s="137">
        <v>1</v>
      </c>
      <c r="D5" s="137" t="s">
        <v>33684</v>
      </c>
      <c r="E5" s="137" t="s">
        <v>38964</v>
      </c>
      <c r="F5" s="140">
        <v>45933.705324074072</v>
      </c>
      <c r="G5" s="139">
        <f ca="1">IFERROR(NOW()-F5,"-")</f>
        <v>0.55877152777975425</v>
      </c>
      <c r="H5" s="140">
        <v>45933.228229166663</v>
      </c>
      <c r="I5" s="137" t="str">
        <f>IFERROR(VLOOKUP(D5,DB!A:F,6,0),"")</f>
        <v>SCECO</v>
      </c>
      <c r="J5" s="137" t="str">
        <f>IFERROR(VLOOKUP(D5,DB!A:G,7,0),"")</f>
        <v>Weak</v>
      </c>
      <c r="K5" s="137" t="s">
        <v>39081</v>
      </c>
      <c r="L5" s="137" t="str">
        <f>IFERROR(VLOOKUP(D5,DB!A:I,9,0),"")</f>
        <v>Latis</v>
      </c>
    </row>
    <row r="6" spans="1:16383" ht="31.5" customHeight="1">
      <c r="A6" s="137" t="s">
        <v>39082</v>
      </c>
      <c r="B6" s="137" t="str">
        <f>IFERROR(VLOOKUP(D6,DB!A:K,11,0),"")</f>
        <v>R6</v>
      </c>
      <c r="C6" s="137">
        <v>3</v>
      </c>
      <c r="D6" s="137" t="s">
        <v>33728</v>
      </c>
      <c r="E6" s="137" t="s">
        <v>38964</v>
      </c>
      <c r="F6" s="140">
        <v>45933.920601851853</v>
      </c>
      <c r="G6" s="139">
        <f ca="1">IFERROR(NOW()-F6,"-")</f>
        <v>0.34349374999874271</v>
      </c>
      <c r="H6" s="140">
        <v>45933.858310185184</v>
      </c>
      <c r="I6" s="137" t="str">
        <f>IFERROR(VLOOKUP(D6,DB!A:F,6,0),"")</f>
        <v>SCECO</v>
      </c>
      <c r="J6" s="137" t="str">
        <f>IFERROR(VLOOKUP(D6,DB!A:G,7,0),"")</f>
        <v>Weak</v>
      </c>
      <c r="K6" s="137" t="s">
        <v>39083</v>
      </c>
      <c r="L6" s="137" t="str">
        <f>IFERROR(VLOOKUP(D6,DB!A:I,9,0),"")</f>
        <v>Latis</v>
      </c>
      <c r="M6" s="137"/>
    </row>
    <row r="7" spans="1:16383" ht="31.5" customHeight="1">
      <c r="A7" s="121"/>
      <c r="B7" s="137" t="str">
        <f>IFERROR(VLOOKUP(D7,DB!A:K,11,0),"")</f>
        <v/>
      </c>
      <c r="C7" s="137"/>
      <c r="D7" s="137"/>
      <c r="E7" s="137"/>
      <c r="F7" s="137"/>
      <c r="G7" s="139">
        <f ca="1">IFERROR(NOW()-F7,"-")</f>
        <v>45934.264095601851</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45934.264095601851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45934.264095601851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45934.264095601851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45934.264095601851</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45934.264095601851</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45934.264095601851</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45934.264095601851</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45934.264095601851</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45934.264095601851</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45934.264095601851</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45934.264095601851</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45934.264095601851</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45934.264095601851</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45934.264095601851</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45934.264095601851</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45934.264095601851</v>
      </c>
      <c r="H23" s="137"/>
      <c r="I23" s="137" t="str">
        <f>IFERROR(VLOOKUP(D23,DB!A:F,6,0),"")</f>
        <v/>
      </c>
      <c r="J23" s="137" t="str">
        <f>IFERROR(VLOOKUP(D23,DB!A:G,7,0),"")</f>
        <v/>
      </c>
      <c r="K23" s="137"/>
      <c r="L23" s="126" t="str">
        <f>IFERROR(VLOOKUP(D23,DB!A:I,9,0),"")</f>
        <v/>
      </c>
    </row>
    <row r="24" spans="1:13" ht="31.5" customHeight="1">
      <c r="A24" s="121"/>
      <c r="B24" s="120" t="str">
        <f>IFERROR(VLOOKUP(D24,DB!A:K,11,0),"")</f>
        <v/>
      </c>
      <c r="C24" s="122"/>
      <c r="D24" s="120"/>
      <c r="E24" s="123"/>
      <c r="F24" s="124"/>
      <c r="G24" s="89">
        <f ca="1">IFERROR(NOW()-F24,"-")</f>
        <v>45934.264095601851</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45934.264095601851</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45934.264095601851</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45934.264095601851</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45934.264095601851</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45934.264095601851</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45934.264095601851</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45934.264095601851</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45934.264095601851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45934.264095601851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45934.264095601851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45934.264095601851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45934.264095601851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45934.264095601851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45934.264095601851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45934.264095601851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45934.264095601851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45934.264095601851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45934.264095601851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45934.264095601851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45934.264095601851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45934.264095601851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45934.264095601851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45934.264095601851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45934.264095601851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45934.264095601851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45934.264095601851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45934.264095601851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45934.264095601851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45934.264095601851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45934.264095601851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45934.264095601851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45934.264095601851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45934.264095601851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45934.264095601851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45934.264095601851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45934.264095601851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45934.264095601851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45934.264095601851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45934.264095601851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45934.264095601851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45934.264095601851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45934.264095601851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45934.264095601851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45934.264095601851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45934.264095601851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45934.264095601851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45934.264095601851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45934.264095601851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45934.264095601851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45934.264095601851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45934.264095601851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45934.264095601851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45934.264095601851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45934.264095601851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45934.264095601851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45934.264095601851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45934.264095601851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45934.264095601851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45934.264095601851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45934.264095601851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45934.264095601851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45934.264095601851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45934.264095601851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45934.264095601851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45934.264095601851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45934.264095601851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45934.264095601851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45934.264095601851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45934.264095601851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45934.264095601851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45934.264095601851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45934.264095601851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45934.264095601851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45934.264095601851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45934.264095601851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45934.264095601851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45934.264095601851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45934.264095601851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45934.264095601851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45934.264095601851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45934.264095601851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45934.264095601851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45934.264095601851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45934.264095601851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45934.264095601851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45934.264095601851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45934.264095601851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45934.264095601851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45934.264095601851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45934.264095601851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45934.264095601851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45934.264095601851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45934.264095601851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45934.264095601851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45934.264095601851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45934.264095601851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45934.264095601851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45934.264095601851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45934.264095601851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45934.264095601851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45934.264095601851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45934.264095601851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45934.264095601851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45934.264095601851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45934.264095601851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45934.264095601851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45934.264095601851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45934.264095601851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45934.264095601851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45934.264095601851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45934.264095601851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45934.264095601851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45934.264095601851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45934.264095601851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45934.264095601851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45934.264095601851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45934.264095601851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45934.264095601851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45934.264095601851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45934.264095601851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45934.264095601851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45934.264095601851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45934.264095601851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45934.264095601851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45934.264095601851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45934.264095601851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45934.264095601851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45934.264095601851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45934.264095601851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45934.264095601851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45934.264095601851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45934.264095601851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45934.264095601851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45934.264095601851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45934.264095601851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45934.264095601851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45934.264095601851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45934.264095601851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45934.264095601851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45934.264095601851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45934.264095601851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45934.264095601851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45934.264095601851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45934.264095601851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45934.264095601851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45934.264095601851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45934.264095601851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45934.264095601851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45934.264095601851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45934.264095601851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45934.264095601851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45934.264095601851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45934.264095601851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45934.264095601851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45934.264095601851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45934.264095601851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45934.264095601851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45934.264095601851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45934.264095601851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45934.264095601851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45934.264095601851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45934.264095601851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45934.264095601851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45934.264095601851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45934.264095601851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45934.264095601851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45934.264095601851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45934.264095601851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45934.264095601851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45934.264095601851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45934.264095601851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45934.264095601851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45934.264095601851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45934.264095601851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45934.264095601851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45934.264095601851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45934.264095601851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45934.264095601851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45934.264095601851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45934.264095601851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45934.264095601851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45934.264095601851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45934.264095601851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45934.264095601851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45934.264095601851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45934.264095601851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45934.264095601851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45934.264095601851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45934.264095601851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45934.264095601851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45934.264095601851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45934.264095601851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45934.264095601851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45934.264095601851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45934.264095601851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45934.264095601851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45934.264095601851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45934.264095601851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45934.264095601851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45934.264095601851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45934.264095601851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45934.264095601851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45934.264095601851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45934.264095601851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45934.264095601851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45934.264095601851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45934.264095601851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45934.264095601851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45934.264095601851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45934.264095601851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45934.264095601851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45934.264095601851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45934.264095601851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45934.264095601851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45934.264095601851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45934.264095601851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45934.264095601851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45934.264095601851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45934.264095601851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45934.264095601851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45934.264095601851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45934.264095601851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45934.264095601851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45934.264095601851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45934.264095601851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45934.264095601851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45934.264095601851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45934.264095601851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45934.264095601851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45934.264095601851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45934.264095601851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45934.264095601851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45934.264095601851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45934.264095601851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45934.264095601851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45934.264095601851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45934.264095601851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45934.264095601851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45934.264095601851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45934.264095601851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45934.264095601851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45934.264095601851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45934.264095601851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45934.264095601851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45934.264095601851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45934.264095601851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45934.264095601851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45934.264095601851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45934.264095601851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45934.264095601851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45934.264095601851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45934.264095601851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45934.264095601851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45934.264095601851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45934.264095601851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45934.264095601851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45934.264095601851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45934.264095601851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45934.264095601851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45934.264095601851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45934.264095601851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45934.264095601851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45934.264095601851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45934.264095601851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45934.264095601851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45934.264095601851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45934.264095601851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45934.264095601851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45934.264095601851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45934.264095601851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45934.264095601851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45934.264095601851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45934.264095601851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45934.264095601851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45934.264095601851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45934.264095601851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45934.264095601851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45934.264095601851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45934.264095601851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45934.264095601851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45934.264095601851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45934.264095601851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45934.264095601851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45934.264095601851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45934.264095601851</v>
      </c>
      <c r="H309" s="124"/>
      <c r="I309" s="120" t="str">
        <f>IFERROR(VLOOKUP(D309,DB!A:F,6,0),"")</f>
        <v/>
      </c>
      <c r="J309" s="119" t="str">
        <f>IFERROR(VLOOKUP(D309,DB!A:G,7,0),"")</f>
        <v/>
      </c>
      <c r="K309" s="125"/>
      <c r="L309" s="126" t="str">
        <f>IFERROR(VLOOKUP(D309,DB!A:I,9,0),"")</f>
        <v/>
      </c>
    </row>
  </sheetData>
  <dataValidations count="2">
    <dataValidation allowBlank="1" showInputMessage="1" showErrorMessage="1" sqref="E1" xr:uid="{380493DB-286A-4683-AF55-C78F04945A49}"/>
    <dataValidation type="list" allowBlank="1" showInputMessage="1" showErrorMessage="1" sqref="E7:E30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2025-10-04T03:22:16Z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