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19" documentId="13_ncr:1_{F6CB121F-512D-4AA6-A0C1-0FB36C537598}" xr6:coauthVersionLast="47" xr6:coauthVersionMax="47" xr10:uidLastSave="{2BC6A6AF-D5AC-4B7E-B8A2-EBAD841032FF}"/>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alcChain>
</file>

<file path=xl/sharedStrings.xml><?xml version="1.0" encoding="utf-8"?>
<sst xmlns="http://schemas.openxmlformats.org/spreadsheetml/2006/main" count="178598" uniqueCount="39085">
  <si>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</si>
  <si>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</si>
  <si>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</si>
  <si>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</si>
  <si>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</si>
  <si>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</si>
  <si>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</si>
  <si>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</si>
  <si>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</si>
  <si>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</si>
  <si>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</si>
  <si>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</si>
  <si>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</si>
  <si>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</si>
  <si>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</si>
  <si>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</si>
  <si>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</si>
  <si>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</si>
  <si>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</si>
  <si>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</si>
  <si>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</si>
  <si>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</si>
  <si>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</si>
  <si>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</si>
  <si>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</si>
  <si>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</si>
  <si>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</si>
  <si>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</si>
  <si>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</si>
  <si>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</si>
  <si>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</si>
  <si>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</si>
  <si>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</si>
  <si>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</si>
  <si>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</si>
  <si>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</si>
  <si>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</si>
  <si>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</si>
  <si>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</si>
  <si>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</si>
  <si>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</si>
  <si>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</si>
  <si>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</si>
  <si>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</si>
  <si>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</si>
  <si>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</si>
  <si>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</si>
  <si>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</si>
  <si>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</si>
  <si>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</si>
  <si>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</si>
  <si>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</si>
  <si>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</si>
  <si>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</si>
  <si>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</si>
  <si>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</si>
  <si>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</si>
  <si>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</si>
  <si>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</si>
  <si>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</si>
  <si>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</si>
  <si>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</si>
  <si>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</si>
  <si>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</si>
  <si>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</si>
  <si>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</si>
  <si>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</si>
  <si>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</si>
  <si>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</si>
  <si>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</si>
  <si>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</si>
  <si>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</si>
  <si>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</si>
  <si>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</si>
  <si>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</si>
  <si>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</si>
  <si>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</si>
  <si>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</si>
  <si>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</si>
  <si>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</si>
  <si>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</si>
  <si>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</si>
  <si>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</si>
  <si>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</si>
  <si>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</si>
  <si>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</si>
  <si>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</si>
  <si>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</si>
  <si>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</si>
  <si>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</si>
  <si>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</si>
  <si>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</si>
  <si>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</si>
  <si>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</si>
  <si>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</si>
  <si>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</si>
  <si>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</si>
  <si>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</si>
  <si>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</si>
  <si>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</si>
  <si>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</si>
  <si>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</si>
  <si>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</si>
  <si>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</si>
  <si>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</si>
  <si>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</si>
  <si>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</si>
  <si>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</si>
  <si>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</si>
  <si>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</si>
  <si>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</si>
  <si>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</si>
  <si>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</si>
  <si>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</si>
  <si>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</si>
  <si>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</si>
  <si>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</si>
  <si>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</si>
  <si>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</si>
  <si>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</si>
  <si>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</si>
  <si>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</si>
  <si>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</si>
  <si>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</si>
  <si>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</si>
  <si>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</si>
  <si>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</si>
  <si>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</si>
  <si>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</si>
  <si>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</si>
  <si>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</si>
  <si>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</si>
  <si>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</si>
  <si>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</si>
  <si>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</si>
  <si>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</si>
  <si>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</si>
  <si>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</si>
  <si>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</si>
  <si>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</si>
  <si>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</si>
  <si>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</si>
  <si>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</si>
  <si>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</si>
  <si>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</si>
  <si>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</si>
  <si>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</si>
  <si>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</si>
  <si>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</si>
  <si>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</si>
  <si>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</si>
  <si>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</si>
  <si>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</si>
  <si>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</si>
  <si>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</si>
  <si>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</si>
  <si>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</si>
  <si>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</si>
  <si>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</si>
  <si>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</si>
  <si>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</si>
  <si>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</si>
  <si>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</si>
  <si>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</si>
  <si>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</si>
  <si>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</si>
  <si>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</si>
  <si>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</si>
  <si>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</si>
  <si>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</si>
  <si>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</si>
  <si>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</si>
  <si>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</si>
  <si>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</si>
  <si>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</si>
  <si>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</si>
  <si>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</si>
  <si>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</si>
  <si>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</si>
  <si>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</si>
  <si>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</si>
  <si>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</si>
  <si>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</si>
  <si>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</si>
  <si>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</si>
  <si>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</si>
  <si>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</si>
  <si>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</si>
  <si>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</si>
  <si>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</si>
  <si>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</si>
  <si>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</si>
  <si>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</si>
  <si>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</si>
  <si>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</si>
  <si>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</si>
  <si>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</si>
  <si>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</si>
  <si>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</si>
  <si>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</si>
  <si>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</si>
  <si>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</si>
  <si>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</si>
  <si>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</si>
  <si>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</si>
  <si>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</si>
  <si>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</si>
  <si>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</si>
  <si>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</si>
  <si>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</si>
  <si>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</si>
  <si>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</si>
  <si>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</si>
  <si>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</si>
  <si>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</si>
  <si>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</si>
  <si>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</si>
  <si>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</si>
  <si>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</si>
  <si>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</si>
  <si>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</si>
  <si>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</si>
  <si>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</si>
  <si>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</si>
  <si>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</si>
  <si>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</si>
  <si>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</si>
  <si>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</si>
  <si>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</si>
  <si>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</si>
  <si>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</si>
  <si>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</si>
  <si>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</si>
  <si>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</si>
  <si>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</si>
  <si>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</si>
  <si>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</si>
  <si>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</si>
  <si>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</si>
  <si>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</si>
  <si>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</si>
  <si>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</si>
  <si>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</si>
  <si>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</si>
  <si>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</si>
  <si>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</si>
  <si>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</si>
  <si>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</si>
  <si>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</si>
  <si>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</si>
  <si>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</si>
  <si>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</si>
  <si>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</si>
  <si>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</si>
  <si>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</si>
  <si>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</si>
  <si>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</si>
  <si>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</si>
  <si>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</si>
  <si>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</si>
  <si>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</si>
  <si>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</si>
  <si>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</si>
  <si>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</si>
  <si>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</si>
  <si>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</si>
  <si>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</si>
  <si>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</si>
  <si>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</si>
  <si>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</si>
  <si>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</si>
  <si>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</si>
  <si>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</si>
  <si>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</si>
  <si>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</si>
  <si>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</si>
  <si>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</si>
  <si>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</si>
  <si>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</si>
  <si>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</si>
  <si>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</si>
  <si>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</si>
  <si>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</si>
  <si>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</si>
  <si>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</si>
  <si>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</si>
  <si>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</si>
  <si>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</si>
  <si>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</si>
  <si>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</si>
  <si>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</si>
  <si>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</si>
  <si>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</si>
  <si>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</si>
  <si>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</si>
  <si>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</si>
  <si>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</si>
  <si>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</si>
  <si>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</si>
  <si>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</si>
  <si>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</si>
  <si>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</si>
  <si>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</si>
  <si>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</si>
  <si>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</si>
  <si>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</si>
  <si>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</si>
  <si>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</si>
  <si>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</si>
  <si>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</si>
  <si>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</si>
  <si>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</si>
  <si>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</si>
  <si>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</si>
  <si>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</si>
  <si>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</si>
  <si>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</si>
  <si>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</si>
  <si>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</si>
  <si>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</si>
  <si>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</si>
  <si>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</si>
  <si>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</si>
  <si>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</si>
  <si>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</si>
  <si>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</si>
  <si>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</si>
  <si>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</si>
  <si>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</si>
  <si>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</si>
  <si>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</si>
  <si>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</si>
  <si>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</si>
  <si>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</si>
  <si>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</si>
  <si>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</si>
  <si>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</si>
  <si>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</si>
  <si>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</si>
  <si>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</si>
  <si>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</si>
  <si>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</si>
  <si>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</si>
  <si>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</si>
  <si>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</si>
  <si>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</si>
  <si>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</si>
  <si>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</si>
  <si>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</si>
  <si>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</si>
  <si>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</si>
  <si>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</si>
  <si>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</si>
  <si>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</si>
  <si>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</si>
  <si>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</si>
  <si>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</si>
  <si>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</si>
  <si>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</si>
  <si>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</si>
  <si>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</si>
  <si>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</si>
  <si>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</si>
  <si>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</si>
  <si>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</si>
  <si>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</si>
  <si>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</si>
  <si>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</si>
  <si>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</si>
  <si>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</si>
  <si>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</si>
  <si>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</si>
  <si>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</si>
  <si>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</si>
  <si>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</si>
  <si>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</si>
  <si>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</si>
  <si>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</si>
  <si>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</si>
  <si>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</si>
  <si>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</si>
  <si>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</si>
  <si>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</si>
  <si>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</si>
  <si>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</si>
  <si>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</si>
  <si>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</si>
  <si>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</si>
  <si>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</si>
  <si>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</si>
  <si>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</si>
  <si>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</si>
  <si>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</si>
  <si>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</si>
  <si>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</si>
  <si>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</si>
  <si>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</si>
  <si>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</si>
  <si>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</si>
  <si>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</si>
  <si>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</si>
  <si>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</si>
  <si>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</si>
  <si>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</si>
  <si>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</si>
  <si>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</si>
  <si>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</si>
  <si>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</si>
  <si>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</si>
  <si>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</si>
  <si>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</si>
  <si>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</si>
  <si>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</si>
  <si>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</si>
  <si>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</si>
  <si>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</si>
  <si>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</si>
  <si>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</si>
  <si>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</si>
  <si>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</si>
  <si>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</si>
  <si>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</si>
  <si>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</si>
  <si>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</si>
  <si>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</si>
  <si>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</si>
  <si>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</si>
  <si>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</si>
  <si>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</si>
  <si>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</si>
  <si>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</si>
  <si>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</si>
  <si>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</si>
  <si>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</si>
  <si>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</si>
  <si>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</si>
  <si>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</si>
  <si>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</si>
  <si>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</si>
  <si>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</si>
  <si>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</si>
  <si>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</si>
  <si>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</si>
  <si>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</si>
  <si>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</si>
  <si>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</si>
  <si>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</si>
  <si>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</si>
  <si>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</si>
  <si>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</si>
  <si>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</si>
  <si>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</si>
  <si>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</si>
  <si>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</si>
  <si>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</si>
  <si>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</si>
  <si>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</si>
  <si>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</si>
  <si>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</si>
  <si>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</si>
  <si>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</si>
  <si>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</si>
  <si>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</si>
  <si>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</si>
  <si>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</si>
  <si>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</si>
  <si>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</si>
  <si>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</si>
  <si>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</si>
  <si>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</si>
  <si>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</si>
  <si>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</si>
  <si>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</si>
  <si>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</si>
  <si>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</si>
  <si>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</si>
  <si>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</si>
  <si>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</si>
  <si>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</si>
  <si>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</si>
  <si>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</si>
  <si>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</si>
  <si>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</si>
  <si>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</si>
  <si>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</si>
  <si>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</si>
  <si>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</si>
  <si>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</si>
  <si>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</si>
  <si>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</si>
  <si>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</si>
  <si>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</si>
  <si>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</si>
  <si>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</si>
  <si>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</si>
  <si>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</si>
  <si>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</si>
  <si>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</si>
  <si>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</si>
  <si>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</si>
  <si>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</si>
  <si>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</si>
  <si>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</si>
  <si>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</si>
  <si>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</si>
  <si>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</si>
  <si>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</si>
  <si>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</si>
  <si>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</si>
  <si>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</si>
  <si>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</si>
  <si>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</si>
  <si>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</si>
  <si>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</si>
  <si>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</si>
  <si>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</si>
  <si>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</si>
  <si>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</si>
  <si>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</si>
  <si>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</si>
  <si>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</si>
  <si>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</si>
  <si>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</si>
  <si>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</si>
  <si>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</si>
  <si>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</si>
  <si>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</si>
  <si>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</si>
  <si>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</si>
  <si>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</si>
  <si>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</si>
  <si>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</si>
  <si>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</si>
  <si>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</si>
  <si>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</si>
  <si>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</si>
  <si>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</si>
  <si>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</si>
  <si>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</si>
  <si>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</si>
  <si>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</si>
  <si>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</si>
  <si>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</si>
  <si>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</si>
  <si>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</si>
  <si>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</si>
  <si>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</si>
  <si>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</si>
  <si>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</si>
  <si>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</si>
  <si>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</si>
  <si>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</si>
  <si>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</si>
  <si>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</si>
  <si>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</si>
  <si>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</si>
  <si>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</si>
  <si>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</si>
  <si>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</si>
  <si>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</si>
  <si>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</si>
  <si>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</si>
  <si>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</si>
  <si>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</si>
  <si>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</si>
  <si>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</si>
  <si>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</si>
  <si>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</si>
  <si>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</si>
  <si>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</si>
  <si>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</si>
  <si>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</si>
  <si>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</si>
  <si>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</si>
  <si>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</si>
  <si>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</si>
  <si>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</si>
  <si>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</si>
  <si>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</si>
  <si>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</si>
  <si>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</si>
  <si>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</si>
  <si>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</si>
  <si>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</si>
  <si>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</si>
  <si>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</si>
  <si>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</si>
  <si>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</si>
  <si>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</si>
  <si>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</si>
  <si>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</si>
  <si>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</si>
  <si>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</si>
  <si>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</si>
  <si>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</si>
  <si>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</si>
  <si>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</si>
  <si>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</si>
  <si>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</si>
  <si>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</si>
  <si>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</si>
  <si>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</si>
  <si>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</si>
  <si>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</si>
  <si>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</si>
  <si>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</si>
  <si>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</si>
  <si>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</si>
  <si>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</si>
  <si>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</si>
  <si>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</si>
  <si>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</si>
  <si>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</si>
  <si>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</si>
  <si>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</si>
  <si>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</si>
  <si>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</si>
  <si>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</si>
  <si>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</si>
  <si>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</si>
  <si>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</si>
  <si>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</si>
  <si>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</si>
  <si>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</si>
  <si>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</si>
  <si>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</si>
  <si>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</si>
  <si>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</si>
  <si>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</si>
  <si>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</si>
  <si>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</si>
  <si>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</si>
  <si>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</si>
  <si>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</si>
  <si>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</si>
  <si>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</si>
  <si>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</si>
  <si>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</si>
  <si>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</si>
  <si>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</si>
  <si>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</si>
  <si>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</si>
  <si>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</si>
  <si>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</si>
  <si>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</si>
  <si>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</si>
  <si>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</si>
  <si>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</si>
  <si>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</si>
  <si>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</si>
  <si>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</si>
  <si>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</si>
  <si>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</si>
  <si>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</si>
  <si>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</si>
  <si>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</si>
  <si>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</si>
  <si>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</si>
  <si>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</si>
  <si>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</si>
  <si>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</si>
  <si>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</si>
  <si>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</si>
  <si>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</si>
  <si>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</si>
  <si>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</si>
  <si>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</si>
  <si>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</si>
  <si>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</si>
  <si>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</si>
  <si>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</si>
  <si>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</si>
  <si>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</si>
  <si>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</si>
  <si>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</si>
  <si>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</si>
  <si>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</si>
  <si>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</si>
  <si>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</si>
  <si>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</si>
  <si>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</si>
  <si>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</si>
  <si>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</si>
  <si>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</si>
  <si>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</si>
  <si>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</si>
  <si>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</si>
  <si>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</si>
  <si>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</si>
  <si>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</si>
  <si>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</si>
  <si>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</si>
  <si>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</si>
  <si>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</si>
  <si>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</si>
  <si>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</si>
  <si>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</si>
  <si>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</si>
  <si>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</si>
  <si>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</si>
  <si>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</si>
  <si>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</si>
  <si>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</si>
  <si>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</si>
  <si>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</si>
  <si>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</si>
  <si>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</si>
  <si>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</si>
  <si>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</si>
  <si>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</si>
  <si>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</si>
  <si>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</si>
  <si>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</si>
  <si>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</si>
  <si>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</si>
  <si>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</si>
  <si>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</si>
  <si>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</si>
  <si>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</si>
  <si>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</si>
  <si>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</si>
  <si>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</si>
  <si>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</si>
  <si>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</si>
  <si>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</si>
  <si>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</si>
  <si>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</si>
  <si>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</si>
  <si>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</si>
  <si>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</si>
  <si>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</si>
  <si>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</si>
  <si>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</si>
  <si>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</si>
  <si>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</si>
  <si>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</si>
  <si>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</si>
  <si>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</si>
  <si>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</si>
  <si>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</si>
  <si>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</si>
  <si>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</si>
  <si>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</si>
  <si>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</si>
  <si>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</si>
  <si>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</si>
  <si>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</si>
  <si>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</si>
  <si>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</si>
  <si>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</si>
  <si>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</si>
  <si>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</si>
  <si>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</si>
  <si>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</si>
  <si>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</si>
  <si>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</si>
  <si>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</si>
  <si>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</si>
  <si>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</si>
  <si>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</si>
  <si>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</si>
  <si>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</si>
  <si>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</si>
  <si>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</si>
  <si>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</si>
  <si>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</si>
  <si>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</si>
  <si>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</si>
  <si>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</si>
  <si>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</si>
  <si>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</si>
  <si>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</si>
  <si>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</si>
  <si>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</si>
  <si>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</si>
  <si>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</si>
  <si>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</si>
  <si>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</si>
  <si>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</si>
  <si>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</si>
  <si>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</si>
  <si>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</si>
  <si>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</si>
  <si>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</si>
  <si>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</si>
  <si>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</si>
  <si>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</si>
  <si>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</si>
  <si>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</si>
  <si>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</si>
  <si>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</si>
  <si>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</si>
  <si>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</si>
  <si>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</si>
  <si>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</si>
  <si>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</si>
  <si>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</si>
  <si>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</si>
  <si>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</si>
  <si>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</si>
  <si>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</si>
  <si>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</si>
  <si>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</si>
  <si>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</si>
  <si>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</si>
  <si>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</si>
  <si>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</si>
  <si>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</si>
  <si>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</si>
  <si>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</si>
  <si>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</si>
  <si>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</si>
  <si>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</si>
  <si>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</si>
  <si>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</si>
  <si>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</si>
  <si>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</si>
  <si>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</si>
  <si>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</si>
  <si>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</si>
  <si>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</si>
  <si>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</si>
  <si>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</si>
  <si>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</si>
  <si>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</si>
  <si>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</si>
  <si>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</si>
  <si>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</si>
  <si>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</si>
  <si>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</si>
  <si>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</si>
  <si>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</si>
  <si>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</si>
  <si>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</si>
  <si>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</si>
  <si>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</si>
  <si>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</si>
  <si>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</si>
  <si>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</si>
  <si>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</si>
  <si>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</si>
  <si>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</si>
  <si>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</si>
  <si>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</si>
  <si>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</si>
  <si>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</si>
  <si>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</si>
  <si>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</si>
  <si>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</si>
  <si>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</si>
  <si>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</si>
  <si>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</si>
  <si>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</si>
  <si>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</si>
  <si>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</si>
  <si>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</si>
  <si>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</si>
  <si>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</si>
  <si>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</si>
  <si>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</si>
  <si>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</si>
  <si>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</si>
  <si>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</si>
  <si>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</si>
  <si>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</si>
  <si>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</si>
  <si>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</si>
  <si>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</si>
  <si>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</si>
  <si>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</si>
  <si>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</si>
  <si>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</si>
  <si>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</si>
  <si>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</si>
  <si>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</si>
  <si>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</si>
  <si>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</si>
  <si>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</si>
  <si>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</si>
  <si>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</si>
  <si>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</si>
  <si>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</si>
  <si>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</si>
  <si>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</si>
  <si>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</si>
  <si>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</si>
  <si>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</si>
  <si>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</si>
  <si>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</si>
  <si>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</si>
  <si>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</si>
  <si>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</si>
  <si>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</si>
  <si>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</si>
  <si>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</si>
  <si>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</si>
  <si>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</si>
  <si>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</si>
  <si>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</si>
  <si>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</si>
  <si>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</si>
  <si>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</si>
  <si>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</si>
  <si>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</si>
  <si>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</si>
  <si>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</si>
  <si>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</si>
  <si>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</si>
  <si>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</si>
  <si>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</si>
  <si>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</si>
  <si>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</si>
  <si>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</si>
  <si>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</si>
  <si>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</si>
  <si>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</si>
  <si>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</si>
  <si>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</si>
  <si>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</si>
  <si>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</si>
  <si>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</si>
  <si>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</si>
  <si>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</si>
  <si>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</si>
  <si>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</si>
  <si>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</si>
  <si>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</si>
  <si>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</si>
  <si>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</si>
  <si>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</si>
  <si>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</si>
  <si>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</si>
  <si>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</si>
  <si>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</si>
  <si>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</si>
  <si>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</si>
  <si>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</si>
  <si>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</si>
  <si>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</si>
  <si>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</si>
  <si>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</si>
  <si>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</si>
  <si>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</si>
  <si>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</si>
  <si>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</si>
  <si>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</si>
  <si>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</si>
  <si>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</si>
  <si>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</si>
  <si>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</si>
  <si>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</si>
  <si>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</si>
  <si>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</si>
  <si>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</si>
  <si>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</si>
  <si>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</si>
  <si>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</si>
  <si>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</si>
  <si>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</si>
  <si>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</si>
  <si>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</si>
  <si>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</si>
  <si>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</si>
  <si>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</si>
  <si>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</si>
  <si>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</si>
  <si>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</si>
  <si>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</si>
  <si>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</si>
  <si>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</si>
  <si>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</si>
  <si>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</si>
  <si>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</si>
  <si>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</si>
  <si>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</si>
  <si>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</si>
  <si>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</si>
  <si>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</si>
  <si>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</si>
  <si>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</si>
  <si>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</si>
  <si>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</si>
  <si>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</si>
  <si>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</si>
  <si>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</si>
  <si>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</si>
  <si>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</si>
  <si>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</si>
  <si>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</si>
  <si>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</si>
  <si>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</si>
  <si>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</si>
  <si>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</si>
  <si>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</si>
  <si>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</si>
  <si>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</si>
  <si>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</si>
  <si>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</si>
  <si>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</si>
  <si>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</si>
  <si>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</si>
  <si>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</si>
  <si>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</si>
  <si>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</si>
  <si>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</si>
  <si>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</si>
  <si>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</si>
  <si>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</si>
  <si>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</si>
  <si>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</si>
  <si>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</si>
  <si>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</si>
  <si>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</si>
  <si>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</si>
  <si>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</si>
  <si>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</si>
  <si>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</si>
  <si>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</si>
  <si>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</si>
  <si>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</si>
  <si>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</si>
  <si>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</si>
  <si>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</si>
  <si>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</si>
  <si>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</si>
  <si>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</si>
  <si>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</si>
  <si>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</si>
  <si>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</si>
  <si>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</si>
  <si>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</si>
  <si>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</si>
  <si>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</si>
  <si>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</si>
  <si>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</si>
  <si>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</si>
  <si>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</si>
  <si>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</si>
  <si>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</si>
  <si>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</si>
  <si>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</si>
  <si>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</si>
  <si>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</si>
  <si>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</si>
  <si>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</si>
  <si>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</si>
  <si>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</si>
  <si>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</si>
  <si>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</si>
  <si>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</si>
  <si>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</si>
  <si>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</si>
  <si>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</si>
  <si>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</si>
  <si>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</si>
  <si>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</si>
  <si>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</si>
  <si>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</si>
  <si>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</si>
  <si>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</si>
  <si>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</si>
  <si>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</si>
  <si>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</si>
  <si>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</si>
  <si>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</si>
  <si>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</si>
  <si>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</si>
  <si>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</si>
  <si>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</si>
  <si>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</si>
  <si>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</si>
  <si>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</si>
  <si>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</si>
  <si>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</si>
  <si>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</si>
  <si>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</si>
  <si>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</si>
  <si>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</si>
  <si>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</si>
  <si>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</si>
  <si>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</si>
  <si>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</si>
  <si>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</si>
  <si>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</si>
  <si>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</si>
  <si>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</si>
  <si>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</si>
  <si>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</si>
  <si>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</si>
  <si>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</si>
  <si>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</si>
  <si>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</si>
  <si>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</si>
  <si>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</si>
  <si>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</si>
  <si>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</si>
  <si>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</si>
  <si>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</si>
  <si>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</si>
  <si>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</si>
  <si>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</si>
  <si>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</si>
  <si>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</si>
  <si>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</si>
  <si>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</si>
  <si>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</si>
  <si>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</si>
  <si>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</si>
  <si>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</si>
  <si>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</si>
  <si>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</si>
  <si>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</si>
  <si>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</si>
  <si>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</si>
  <si>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</si>
  <si>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</si>
  <si>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</si>
  <si>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</si>
  <si>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</si>
  <si>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</si>
  <si>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</si>
  <si>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</si>
  <si>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</si>
  <si>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</si>
  <si>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</si>
  <si>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</si>
  <si>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</si>
  <si>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</si>
  <si>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</si>
  <si>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</si>
  <si>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</si>
  <si>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</si>
  <si>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</si>
  <si>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</si>
  <si>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</si>
  <si>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</si>
  <si>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</si>
  <si>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</si>
  <si>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</si>
  <si>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</si>
  <si>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</si>
  <si>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</si>
  <si>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</si>
  <si>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</si>
  <si>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</si>
  <si>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</si>
  <si>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</si>
  <si>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</si>
  <si>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</si>
  <si>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</si>
  <si>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</si>
  <si>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</si>
  <si>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</si>
  <si>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</si>
  <si>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</si>
  <si>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</si>
  <si>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</si>
  <si>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</si>
  <si>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</si>
  <si>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</si>
  <si>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</si>
  <si>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</si>
  <si>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</si>
  <si>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</si>
  <si>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</si>
  <si>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</si>
  <si>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</si>
  <si>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</si>
  <si>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</si>
  <si>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</si>
  <si>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</si>
  <si>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</si>
  <si>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</si>
  <si>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</si>
  <si>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</si>
  <si>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</si>
  <si>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</si>
  <si>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</si>
  <si>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</si>
  <si>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</si>
  <si>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</si>
  <si>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</si>
  <si>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</si>
  <si>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</si>
  <si>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</si>
  <si>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</si>
  <si>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</si>
  <si>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</si>
  <si>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</si>
  <si>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</si>
  <si>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</si>
  <si>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</si>
  <si>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</si>
  <si>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</si>
  <si>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</si>
  <si>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</si>
  <si>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</si>
  <si>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</si>
  <si>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</si>
  <si>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</si>
  <si>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</si>
  <si>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</si>
  <si>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</si>
  <si>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</si>
  <si>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</si>
  <si>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</si>
  <si>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</si>
  <si>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</si>
  <si>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</si>
  <si>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</si>
  <si>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</si>
  <si>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</si>
  <si>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</si>
  <si>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</si>
  <si>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</si>
  <si>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</si>
  <si>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</si>
  <si>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</si>
  <si>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</si>
  <si>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</si>
  <si>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</si>
  <si>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</si>
  <si>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</si>
  <si>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</si>
  <si>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</si>
  <si>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</si>
  <si>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</si>
  <si>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</si>
  <si>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</si>
  <si>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</si>
  <si>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</si>
  <si>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</si>
  <si>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</si>
  <si>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</si>
  <si>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</si>
  <si>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</si>
  <si>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</si>
  <si>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</si>
  <si>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</si>
  <si>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</si>
  <si>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</si>
  <si>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</si>
  <si>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</si>
  <si>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</si>
  <si>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</si>
  <si>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</si>
  <si>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</si>
  <si>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</si>
  <si>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</si>
  <si>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</si>
  <si>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</si>
  <si>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</si>
  <si>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</si>
  <si>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</si>
  <si>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</si>
  <si>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</si>
  <si>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</si>
  <si>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</si>
  <si>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</si>
  <si>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</si>
  <si>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</si>
  <si>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</si>
  <si>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</si>
  <si>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</si>
  <si>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</si>
  <si>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</si>
  <si>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</si>
  <si>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</si>
  <si>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</si>
  <si>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</si>
  <si>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</si>
  <si>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</si>
  <si>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</si>
  <si>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</si>
  <si>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</si>
  <si>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</si>
  <si>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</si>
  <si>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</si>
  <si>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</si>
  <si>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</si>
  <si>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</si>
  <si>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</si>
  <si>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</si>
  <si>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</si>
  <si>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</si>
  <si>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</si>
  <si>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</si>
  <si>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</si>
  <si>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</si>
  <si>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</si>
  <si>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</si>
  <si>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</si>
  <si>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</si>
  <si>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</si>
  <si>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</si>
  <si>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</si>
  <si>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</si>
  <si>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</si>
  <si>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</si>
  <si>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</si>
  <si>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</si>
  <si>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</si>
  <si>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</si>
  <si>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</si>
  <si>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</si>
  <si>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</si>
  <si>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</si>
  <si>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</si>
  <si>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</si>
  <si>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</si>
  <si>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</si>
  <si>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</si>
  <si>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</si>
  <si>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</si>
  <si>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</si>
  <si>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</si>
  <si>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</si>
  <si>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</si>
  <si>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</si>
  <si>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</si>
  <si>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</si>
  <si>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</si>
  <si>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</si>
  <si>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</si>
  <si>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</si>
  <si>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</si>
  <si>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</si>
  <si>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</si>
  <si>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</si>
  <si>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</si>
  <si>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</si>
  <si>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</si>
  <si>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</si>
  <si>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</si>
  <si>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</si>
  <si>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</si>
  <si>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</si>
  <si>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</si>
  <si>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</si>
  <si>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</si>
  <si>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</si>
  <si>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</si>
  <si>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</si>
  <si>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</si>
  <si>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</si>
  <si>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</si>
  <si>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</si>
  <si>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</si>
  <si>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</si>
  <si>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</si>
  <si>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</si>
  <si>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</si>
  <si>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</si>
  <si>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</si>
  <si>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</si>
  <si>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</si>
  <si>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</si>
  <si>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</si>
  <si>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</si>
  <si>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</si>
  <si>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</si>
  <si>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</si>
  <si>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</si>
  <si>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</si>
  <si>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</si>
  <si>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</si>
  <si>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</si>
  <si>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</si>
  <si>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</si>
  <si>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</si>
  <si>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</si>
  <si>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</si>
  <si>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</si>
  <si>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</si>
  <si>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</si>
  <si>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</si>
  <si>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</si>
  <si>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</si>
  <si>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</si>
  <si>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</si>
  <si>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</si>
  <si>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</si>
  <si>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</si>
  <si>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</si>
  <si>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</si>
  <si>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</si>
  <si>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</si>
  <si>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</si>
  <si>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</si>
  <si>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</si>
  <si>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</si>
  <si>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</si>
  <si>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</si>
  <si>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</si>
  <si>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</si>
  <si>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</si>
  <si>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</si>
  <si>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</si>
  <si>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</si>
  <si>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</si>
  <si>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</si>
  <si>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</si>
  <si>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</si>
  <si>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</si>
  <si>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</si>
  <si>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</si>
  <si>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</si>
  <si>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</si>
  <si>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</si>
  <si>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</si>
  <si>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</si>
  <si>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</si>
  <si>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</si>
  <si>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</si>
  <si>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</si>
  <si>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</si>
  <si>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</si>
  <si>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</si>
  <si>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</si>
  <si>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</si>
  <si>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</si>
  <si>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</si>
  <si>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</si>
  <si>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</si>
  <si>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</si>
  <si>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</si>
  <si>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</si>
  <si>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</si>
  <si>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</si>
  <si>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</si>
  <si>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</si>
  <si>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</si>
  <si>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</si>
  <si>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</si>
  <si>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</si>
  <si>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</si>
  <si>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</si>
  <si>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</si>
  <si>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</si>
  <si>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</si>
  <si>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</si>
  <si>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</si>
  <si>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</si>
  <si>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</si>
  <si>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</si>
  <si>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</si>
  <si>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</si>
  <si>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</si>
  <si>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</si>
  <si>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</si>
  <si>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</si>
  <si>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</si>
  <si>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</si>
  <si>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</si>
  <si>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</si>
  <si>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</si>
  <si>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</si>
  <si>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</si>
  <si>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</si>
  <si>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</si>
  <si>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</si>
  <si>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</si>
  <si>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</si>
  <si>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</si>
  <si>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</si>
  <si>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</si>
  <si>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</si>
  <si>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</si>
  <si>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</si>
  <si>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</si>
  <si>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</si>
  <si>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</si>
  <si>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</si>
  <si>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</si>
  <si>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</si>
  <si>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</si>
  <si>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</si>
  <si>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</si>
  <si>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</si>
  <si>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</si>
  <si>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</si>
  <si>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</si>
  <si>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</si>
  <si>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</si>
  <si>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</si>
  <si>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</si>
  <si>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</si>
  <si>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</si>
  <si>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</si>
  <si>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</si>
  <si>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</si>
  <si>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</si>
  <si>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</si>
  <si>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</si>
  <si>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</si>
  <si>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</si>
  <si>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</si>
  <si>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</si>
  <si>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</si>
  <si>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</si>
  <si>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</si>
  <si>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</si>
  <si>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</si>
  <si>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</si>
  <si>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</si>
  <si>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</si>
  <si>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</si>
  <si>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</si>
  <si>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</si>
  <si>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</si>
  <si>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</si>
  <si>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</si>
  <si>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</si>
  <si>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</si>
  <si>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</si>
  <si>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</si>
  <si>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</si>
  <si>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</si>
  <si>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</si>
  <si>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</si>
  <si>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</si>
  <si>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</si>
  <si>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</si>
  <si>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</si>
  <si>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</si>
  <si>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</si>
  <si>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</si>
  <si>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</si>
  <si>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</si>
  <si>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</si>
  <si>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</si>
  <si>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</si>
  <si>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</si>
  <si>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</si>
  <si>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</si>
  <si>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</si>
  <si>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</si>
  <si>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</si>
  <si>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</si>
  <si>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</si>
  <si>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</si>
  <si>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</si>
  <si>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</si>
  <si>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</si>
  <si>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</si>
  <si>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</si>
  <si>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</si>
  <si>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</si>
  <si>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</si>
  <si>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</si>
  <si>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</si>
  <si>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</si>
  <si>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</si>
  <si>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</si>
  <si>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</si>
  <si>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</si>
  <si>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</si>
  <si>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</si>
  <si>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</si>
  <si>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</si>
  <si>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</si>
  <si>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</si>
  <si>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</si>
  <si>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</si>
  <si>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</si>
  <si>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</si>
  <si>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</si>
  <si>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</si>
  <si>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</si>
  <si>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</si>
  <si>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</si>
  <si>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</si>
  <si>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</si>
  <si>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</si>
  <si>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</si>
  <si>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</si>
  <si>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</si>
  <si>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</si>
  <si>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</si>
  <si>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</si>
  <si>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</si>
  <si>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</si>
  <si>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</si>
  <si>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</si>
  <si>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</si>
  <si>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</si>
  <si>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</si>
  <si>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</si>
  <si>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</si>
  <si>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</si>
  <si>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</si>
  <si>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</si>
  <si>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</si>
  <si>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</si>
  <si>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</si>
  <si>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</si>
  <si>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</si>
  <si>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</si>
  <si>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</si>
  <si>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</si>
  <si>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</si>
  <si>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</si>
  <si>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</si>
  <si>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</si>
  <si>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</si>
  <si>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</si>
  <si>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</si>
  <si>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</si>
  <si>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</si>
  <si>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</si>
  <si>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</si>
  <si>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</si>
  <si>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</si>
  <si>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</si>
  <si>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</si>
  <si>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</si>
  <si>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</si>
  <si>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</si>
  <si>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</si>
  <si>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</si>
  <si>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</si>
  <si>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</si>
  <si>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</si>
  <si>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</si>
  <si>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</si>
  <si>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</si>
  <si>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</si>
  <si>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</si>
  <si>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</si>
  <si>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</si>
  <si>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</si>
  <si>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</si>
  <si>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</si>
  <si>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</si>
  <si>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</si>
  <si>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</si>
  <si>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</si>
  <si>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</si>
  <si>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</si>
  <si>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</si>
  <si>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</si>
  <si>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</si>
  <si>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</si>
  <si>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</si>
  <si>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</si>
  <si>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</si>
  <si>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</si>
  <si>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</si>
  <si>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</si>
  <si>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</si>
  <si>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</si>
  <si>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</si>
  <si>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</si>
  <si>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</si>
  <si>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</si>
  <si>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</si>
  <si>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</si>
  <si>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</si>
  <si>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</si>
  <si>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</si>
  <si>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</si>
  <si>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</si>
  <si>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</si>
  <si>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</si>
  <si>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</si>
  <si>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</si>
  <si>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</si>
  <si>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</si>
  <si>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</si>
  <si>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</si>
  <si>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</si>
  <si>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</si>
  <si>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</si>
  <si>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</si>
  <si>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</si>
  <si>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</si>
  <si>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</si>
  <si>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</si>
  <si>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</si>
  <si>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</si>
  <si>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</si>
  <si>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</si>
  <si>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</si>
  <si>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</si>
  <si>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</si>
  <si>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</si>
  <si>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</si>
  <si>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</si>
  <si>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</si>
  <si>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</si>
  <si>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</si>
  <si>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</si>
  <si>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</si>
  <si>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</si>
  <si>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</si>
  <si>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</si>
  <si>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</si>
  <si>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</si>
  <si>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</si>
  <si>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</si>
  <si>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</si>
  <si>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</si>
  <si>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</si>
  <si>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</si>
  <si>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</si>
  <si>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</si>
  <si>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</si>
  <si>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</si>
  <si>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</si>
  <si>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</si>
  <si>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</si>
  <si>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</si>
  <si>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</si>
  <si>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</si>
  <si>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</si>
  <si>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</si>
  <si>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</si>
  <si>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</si>
  <si>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</si>
  <si>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</si>
  <si>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</si>
  <si>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</si>
  <si>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</si>
  <si>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</si>
  <si>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</si>
  <si>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</si>
  <si>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</si>
  <si>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</si>
  <si>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</si>
  <si>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</si>
  <si>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</si>
  <si>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</si>
  <si>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</si>
  <si>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</si>
  <si>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</si>
  <si>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</si>
  <si>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</si>
  <si>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</si>
  <si>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</si>
  <si>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</si>
  <si>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</si>
  <si>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</si>
  <si>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</si>
  <si>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</si>
  <si>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</si>
  <si>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</si>
  <si>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</si>
  <si>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</si>
  <si>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</si>
  <si>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</si>
  <si>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</si>
  <si>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</si>
  <si>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</si>
  <si>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</si>
  <si>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</si>
  <si>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</si>
  <si>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</si>
  <si>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</si>
  <si>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</si>
  <si>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</si>
  <si>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</si>
  <si>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</si>
  <si>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</si>
  <si>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</si>
  <si>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</si>
  <si>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</si>
  <si>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</si>
  <si>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</si>
  <si>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</si>
  <si>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</si>
  <si>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</si>
  <si>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</si>
  <si>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</si>
  <si>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</si>
  <si>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</si>
  <si>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</si>
  <si>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</si>
  <si>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</si>
  <si>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</si>
  <si>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</si>
  <si>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</si>
  <si>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</si>
  <si>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</si>
  <si>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</si>
  <si>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</si>
  <si>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</si>
  <si>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</si>
  <si>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</si>
  <si>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</si>
  <si>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</si>
  <si>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</si>
  <si>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</si>
  <si>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</si>
  <si>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</si>
  <si>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</si>
  <si>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</si>
  <si>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</si>
  <si>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</si>
  <si>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</si>
  <si>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</si>
  <si>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</si>
  <si>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</si>
  <si>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</si>
  <si>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</si>
  <si>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</si>
  <si>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</si>
  <si>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</si>
  <si>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</si>
  <si>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</si>
  <si>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</si>
  <si>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</si>
  <si>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</si>
  <si>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</si>
  <si>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</si>
  <si>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</si>
  <si>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</si>
  <si>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</si>
  <si>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</si>
  <si>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</si>
  <si>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</si>
  <si>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</si>
  <si>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</si>
  <si>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</si>
  <si>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</si>
  <si>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</si>
  <si>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</si>
  <si>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</si>
  <si>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</si>
  <si>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</si>
  <si>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</si>
  <si>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</si>
  <si>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</si>
  <si>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</si>
  <si>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</si>
  <si>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</si>
  <si>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</si>
  <si>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</si>
  <si>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</si>
  <si>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</si>
  <si>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</si>
  <si>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</si>
  <si>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</si>
  <si>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</si>
  <si>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</si>
  <si>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</si>
  <si>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</si>
  <si>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</si>
  <si>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</si>
  <si>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</si>
  <si>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</si>
  <si>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</si>
  <si>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</si>
  <si>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</si>
  <si>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</si>
  <si>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</si>
  <si>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</si>
  <si>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</si>
  <si>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</si>
  <si>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</si>
  <si>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</si>
  <si>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</si>
  <si>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</si>
  <si>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</si>
  <si>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</si>
  <si>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</si>
  <si>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</si>
  <si>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</si>
  <si>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</si>
  <si>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</si>
  <si>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</si>
  <si>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</si>
  <si>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</si>
  <si>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</si>
  <si>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</si>
  <si>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</si>
  <si>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</si>
  <si>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</si>
  <si>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</si>
  <si>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</si>
  <si>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</si>
  <si>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</si>
  <si>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</si>
  <si>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</si>
  <si>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</si>
  <si>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</si>
  <si>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</si>
  <si>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</si>
  <si>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</si>
  <si>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</si>
  <si>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</si>
  <si>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</si>
  <si>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</si>
  <si>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</si>
  <si>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</si>
  <si>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</si>
  <si>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</si>
  <si>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</si>
  <si>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</si>
  <si>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</si>
  <si>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</si>
  <si>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</si>
  <si>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</si>
  <si>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</si>
  <si>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</si>
  <si>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</si>
  <si>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</si>
  <si>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</si>
  <si>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</si>
  <si>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</si>
  <si>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</si>
  <si>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</si>
  <si>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</si>
  <si>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</si>
  <si>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</si>
  <si>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</si>
  <si>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</si>
  <si>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</si>
  <si>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</si>
  <si>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</si>
  <si>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</si>
  <si>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</si>
  <si>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</si>
  <si>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</si>
  <si>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</si>
  <si>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</si>
  <si>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</si>
  <si>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</si>
  <si>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</si>
  <si>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</si>
  <si>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</si>
  <si>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</si>
  <si>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</si>
  <si>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</si>
  <si>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</si>
  <si>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</si>
  <si>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</si>
  <si>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</si>
  <si>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</si>
  <si>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</si>
  <si>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</si>
  <si>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</si>
  <si>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</si>
  <si>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</si>
  <si>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</si>
  <si>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</si>
  <si>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</si>
  <si>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</si>
  <si>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</si>
  <si>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</si>
  <si>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</si>
  <si>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</si>
  <si>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</si>
  <si>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</si>
  <si>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</si>
  <si>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</si>
  <si>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</si>
  <si>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</si>
  <si>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</si>
  <si>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</si>
  <si>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</si>
  <si>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</si>
  <si>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</si>
  <si>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</si>
  <si>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</si>
  <si>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</si>
  <si>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</si>
  <si>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</si>
  <si>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</si>
  <si>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</si>
  <si>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</si>
  <si>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</si>
  <si>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</si>
  <si>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</si>
  <si>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</si>
  <si>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</si>
  <si>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</si>
  <si>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</si>
  <si>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</si>
  <si>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</si>
  <si>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</si>
  <si>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</si>
  <si>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</si>
  <si>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</si>
  <si>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</si>
  <si>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</si>
  <si>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</si>
  <si>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</si>
  <si>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</si>
  <si>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</si>
  <si>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</si>
  <si>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</si>
  <si>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</si>
  <si>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</si>
  <si>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</si>
  <si>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</si>
  <si>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</si>
  <si>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</si>
  <si>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</si>
  <si>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</si>
  <si>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</si>
  <si>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</si>
  <si>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</si>
  <si>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</si>
  <si>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</si>
  <si>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</si>
  <si>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</si>
  <si>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</si>
  <si>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</si>
  <si>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</si>
  <si>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</si>
  <si>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</si>
  <si>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</si>
  <si>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</si>
  <si>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</si>
  <si>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</si>
  <si>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</si>
  <si>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</si>
  <si>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</si>
  <si>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</si>
  <si>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</si>
  <si>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</si>
  <si>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</si>
  <si>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</si>
  <si>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</si>
  <si>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</si>
  <si>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</si>
  <si>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</si>
  <si>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</si>
  <si>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</si>
  <si>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</si>
  <si>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</si>
  <si>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</si>
  <si>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</si>
  <si>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</si>
  <si>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</si>
  <si>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</si>
  <si>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</si>
  <si>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</si>
  <si>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</si>
  <si>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</si>
  <si>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</si>
  <si>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</si>
  <si>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</si>
  <si>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</si>
  <si>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</si>
  <si>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</si>
  <si>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</si>
  <si>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</si>
  <si>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</si>
  <si>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</si>
  <si>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</si>
  <si>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</si>
  <si>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</si>
  <si>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</si>
  <si>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</si>
  <si>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</si>
  <si>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</si>
  <si>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</si>
  <si>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</si>
  <si>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</si>
  <si>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</si>
  <si>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</si>
  <si>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</si>
  <si>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</si>
  <si>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</si>
  <si>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</si>
  <si>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</si>
  <si>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</si>
  <si>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</si>
  <si>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</si>
  <si>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</si>
  <si>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</si>
  <si>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</si>
  <si>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</si>
  <si>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</si>
  <si>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</si>
  <si>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</si>
  <si>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</si>
  <si>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</si>
  <si>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</si>
  <si>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</si>
  <si>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</si>
  <si>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</si>
  <si>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</si>
  <si>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</si>
  <si>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</si>
  <si>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</si>
  <si>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</si>
  <si>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</si>
  <si>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</si>
  <si>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</si>
  <si>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</si>
  <si>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</si>
  <si>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</si>
  <si>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</si>
  <si>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</si>
  <si>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</si>
  <si>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</si>
  <si>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</si>
  <si>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</si>
  <si>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</si>
  <si>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</si>
  <si>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</si>
  <si>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</si>
  <si>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</si>
  <si>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</si>
  <si>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</si>
  <si>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</si>
  <si>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</si>
  <si>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</si>
  <si>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</si>
  <si>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</si>
  <si>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</si>
  <si>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</si>
  <si>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</si>
  <si>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</si>
  <si>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</si>
  <si>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</si>
  <si>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</si>
  <si>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</si>
  <si>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</si>
  <si>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</si>
  <si>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</si>
  <si>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</si>
  <si>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</si>
  <si>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</si>
  <si>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</si>
  <si>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</si>
  <si>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</si>
  <si>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</si>
  <si>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</si>
  <si>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</si>
  <si>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</si>
  <si>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</si>
  <si>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</si>
  <si>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</si>
  <si>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</si>
  <si>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</si>
  <si>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</si>
  <si>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</si>
  <si>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</si>
  <si>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</si>
  <si>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</si>
  <si>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</si>
  <si>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</si>
  <si>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</si>
  <si>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</si>
  <si>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</si>
  <si>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</si>
  <si>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</si>
  <si>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</si>
  <si>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</si>
  <si>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</si>
  <si>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</si>
  <si>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</si>
  <si>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</si>
  <si>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</si>
  <si>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</si>
  <si>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</si>
  <si>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</si>
  <si>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</si>
  <si>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</si>
  <si>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</si>
  <si>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</si>
  <si>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</si>
  <si>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</si>
  <si>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</si>
  <si>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</si>
  <si>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</si>
  <si>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</si>
  <si>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</si>
  <si>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</si>
  <si>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</si>
  <si>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</si>
  <si>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</si>
  <si>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</si>
  <si>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</si>
  <si>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</si>
  <si>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</si>
  <si>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</si>
  <si>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</si>
  <si>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</si>
  <si>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</si>
  <si>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</si>
  <si>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</si>
  <si>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</si>
  <si>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</si>
  <si>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</si>
  <si>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</si>
  <si>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</si>
  <si>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</si>
  <si>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</si>
  <si>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</si>
  <si>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</si>
  <si>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</si>
  <si>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</si>
  <si>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</si>
  <si>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</si>
  <si>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</si>
  <si>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</si>
  <si>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</si>
  <si>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</si>
  <si>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</si>
  <si>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</si>
  <si>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</si>
  <si>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</si>
  <si>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</si>
  <si>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</si>
  <si>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</si>
  <si>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</si>
  <si>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</si>
  <si>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</si>
  <si>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</si>
  <si>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</si>
  <si>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</si>
  <si>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</si>
  <si>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</si>
  <si>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</si>
  <si>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</si>
  <si>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</si>
  <si>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</si>
  <si>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</si>
  <si>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</si>
  <si>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</si>
  <si>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</si>
  <si>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</si>
  <si>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</si>
  <si>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</si>
  <si>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</si>
  <si>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</si>
  <si>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</si>
  <si>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</si>
  <si>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</si>
  <si>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</si>
  <si>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</si>
  <si>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</si>
  <si>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</si>
  <si>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</si>
  <si>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</si>
  <si>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</si>
  <si>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</si>
  <si>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</si>
  <si>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</si>
  <si>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</si>
  <si>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</si>
  <si>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</si>
  <si>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</si>
  <si>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</si>
  <si>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</si>
  <si>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</si>
  <si>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</si>
  <si>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</si>
  <si>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</si>
  <si>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</si>
  <si>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</si>
  <si>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</si>
  <si>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</si>
  <si>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</si>
  <si>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</si>
  <si>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</si>
  <si>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</si>
  <si>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</si>
  <si>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</si>
  <si>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</si>
  <si>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</si>
  <si>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</si>
  <si>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</si>
  <si>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</si>
  <si>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</si>
  <si>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</si>
  <si>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</si>
  <si>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</si>
  <si>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</si>
  <si>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</si>
  <si>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</si>
  <si>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</si>
  <si>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</si>
  <si>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</si>
  <si>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</si>
  <si>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</si>
  <si>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</si>
  <si>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</si>
  <si>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</si>
  <si>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</si>
  <si>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</si>
  <si>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</si>
  <si>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</si>
  <si>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</si>
  <si>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</si>
  <si>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</si>
  <si>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</si>
  <si>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</si>
  <si>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</si>
  <si>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</si>
  <si>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</si>
  <si>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</si>
  <si>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</si>
  <si>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</si>
  <si>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</si>
  <si>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</si>
  <si>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</si>
  <si>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</si>
  <si>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</si>
  <si>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</si>
  <si>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</si>
  <si>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</si>
  <si>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</si>
  <si>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</si>
  <si>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</si>
  <si>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</si>
  <si>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</si>
  <si>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</si>
  <si>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</si>
  <si>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</si>
  <si>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</si>
  <si>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</si>
  <si>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</si>
  <si>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</si>
  <si>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</si>
  <si>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</si>
  <si>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</si>
  <si>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</si>
  <si>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</si>
  <si>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</si>
  <si>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</si>
  <si>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</si>
  <si>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</si>
  <si>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</si>
  <si>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</si>
  <si>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</si>
  <si>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</si>
  <si>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</si>
  <si>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</si>
  <si>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</si>
  <si>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</si>
  <si>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</si>
  <si>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</si>
  <si>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</si>
  <si>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</si>
  <si>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</si>
  <si>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</si>
  <si>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</si>
  <si>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</si>
  <si>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</si>
  <si>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</si>
  <si>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</si>
  <si>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</si>
  <si>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</si>
  <si>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</si>
  <si>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</si>
  <si>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</si>
  <si>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</si>
  <si>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</si>
  <si>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</si>
  <si>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</si>
  <si>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</si>
  <si>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</si>
  <si>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</si>
  <si>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</si>
  <si>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</si>
  <si>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</si>
  <si>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</si>
  <si>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</si>
  <si>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</si>
  <si>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</si>
  <si>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</si>
  <si>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</si>
  <si>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</si>
  <si>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</si>
  <si>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</si>
  <si>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</si>
  <si>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</si>
  <si>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</si>
  <si>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</si>
  <si>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</si>
  <si>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</si>
  <si>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</si>
  <si>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</si>
  <si>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</si>
  <si>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</si>
  <si>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</si>
  <si>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</si>
  <si>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</si>
  <si>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</si>
  <si>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</si>
  <si>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</si>
  <si>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</si>
  <si>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</si>
  <si>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</si>
  <si>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</si>
  <si>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</si>
  <si>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</si>
  <si>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</si>
  <si>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</si>
  <si>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</si>
  <si>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</si>
  <si>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</si>
  <si>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</si>
  <si>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</si>
  <si>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</si>
  <si>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</si>
  <si>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</si>
  <si>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</si>
  <si>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</si>
  <si>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</si>
  <si>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</si>
  <si>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</si>
  <si>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</si>
  <si>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</si>
  <si>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</si>
  <si>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</si>
  <si>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</si>
  <si>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</si>
  <si>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</si>
  <si>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</si>
  <si>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</si>
  <si>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</si>
  <si>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</si>
  <si>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</si>
  <si>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</si>
  <si>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</si>
  <si>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</si>
  <si>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</si>
  <si>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</si>
  <si>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</si>
  <si>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</si>
  <si>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</si>
  <si>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</si>
  <si>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</si>
  <si>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</si>
  <si>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</si>
  <si>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</si>
  <si>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</si>
  <si>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</si>
  <si>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</si>
  <si>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</si>
  <si>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</si>
  <si>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</si>
  <si>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</si>
  <si>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</si>
  <si>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</si>
  <si>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</si>
  <si>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</si>
  <si>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</si>
  <si>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</si>
  <si>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</si>
  <si>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</si>
  <si>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</si>
  <si>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</si>
  <si>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</si>
  <si>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</si>
  <si>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</si>
  <si>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</si>
  <si>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</si>
  <si>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</si>
  <si>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</si>
  <si>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</si>
  <si>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</si>
  <si>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</si>
  <si>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</si>
  <si>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</si>
  <si>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</si>
  <si>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</si>
  <si>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</si>
  <si>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</si>
  <si>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</si>
  <si>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</si>
  <si>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</si>
  <si>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</si>
  <si>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</si>
  <si>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</si>
  <si>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</si>
  <si>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</si>
  <si>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</si>
  <si>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</si>
  <si>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</si>
  <si>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</si>
  <si>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</si>
  <si>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</si>
  <si>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</si>
  <si>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</si>
  <si>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</si>
  <si>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</si>
  <si>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</si>
  <si>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</si>
  <si>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</si>
  <si>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</si>
  <si>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</si>
  <si>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</si>
  <si>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</si>
  <si>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</si>
  <si>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</si>
  <si>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</si>
  <si>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</si>
  <si>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</si>
  <si>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</si>
  <si>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</si>
  <si>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</si>
  <si>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</si>
  <si>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</si>
  <si>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</si>
  <si>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</si>
  <si>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</si>
  <si>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</si>
  <si>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</si>
  <si>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</si>
  <si>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</si>
  <si>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</si>
  <si>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</si>
  <si>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</si>
  <si>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</si>
  <si>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</si>
  <si>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</si>
  <si>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</si>
  <si>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</si>
  <si>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</si>
  <si>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</si>
  <si>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</si>
  <si>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</si>
  <si>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</si>
  <si>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</si>
  <si>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</si>
  <si>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</si>
  <si>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</si>
  <si>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</si>
  <si>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</si>
  <si>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</si>
  <si>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</si>
  <si>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</si>
  <si>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</si>
  <si>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</si>
  <si>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</si>
  <si>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</si>
  <si>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</si>
  <si>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</si>
  <si>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</si>
  <si>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</si>
  <si>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</si>
  <si>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</si>
  <si>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</si>
  <si>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</si>
  <si>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</si>
  <si>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</si>
  <si>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</si>
  <si>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</si>
  <si>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</si>
  <si>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</si>
  <si>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</si>
  <si>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</si>
  <si>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</si>
  <si>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</si>
  <si>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</si>
  <si>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</si>
  <si>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</si>
  <si>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</si>
  <si>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</si>
  <si>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</si>
  <si>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</si>
  <si>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</si>
  <si>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</si>
  <si>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</si>
  <si>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</si>
  <si>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</si>
  <si>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</si>
  <si>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</si>
  <si>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</si>
  <si>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</si>
  <si>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</si>
  <si>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</si>
  <si>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</si>
  <si>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</si>
  <si>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</si>
  <si>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</si>
  <si>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</si>
  <si>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</si>
  <si>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</si>
  <si>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</si>
  <si>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</si>
  <si>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</si>
  <si>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</si>
  <si>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</si>
  <si>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</si>
  <si>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</si>
  <si>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</si>
  <si>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</si>
  <si>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</si>
  <si>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</si>
  <si>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</si>
  <si>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</si>
  <si>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</si>
  <si>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</si>
  <si>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</si>
  <si>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</si>
  <si>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</si>
  <si>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</si>
  <si>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</si>
  <si>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</si>
  <si>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</si>
  <si>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</si>
  <si>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</si>
  <si>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</si>
  <si>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</si>
  <si>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</si>
  <si>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</si>
  <si>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</si>
  <si>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</si>
  <si>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</si>
  <si>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</si>
  <si>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</si>
  <si>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</si>
  <si>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</si>
  <si>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</si>
  <si>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</si>
  <si>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</si>
  <si>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</si>
  <si>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</si>
  <si>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</si>
  <si>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</si>
  <si>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</si>
  <si>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</si>
  <si>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</si>
  <si>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</si>
  <si>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</si>
  <si>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</si>
  <si>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</si>
  <si>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</si>
  <si>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</si>
  <si>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</si>
  <si>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</si>
  <si>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</si>
  <si>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</si>
  <si>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</si>
  <si>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</si>
  <si>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</si>
  <si>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</si>
  <si>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</si>
  <si>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</si>
  <si>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</si>
  <si>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</si>
  <si>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</si>
  <si>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</si>
  <si>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</si>
  <si>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</si>
  <si>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</si>
  <si>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</si>
  <si>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</si>
  <si>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</si>
  <si>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</si>
  <si>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</si>
  <si>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</si>
  <si>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</si>
  <si>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</si>
  <si>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</si>
  <si>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</si>
  <si>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</si>
  <si>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</si>
  <si>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</si>
  <si>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</si>
  <si>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</si>
  <si>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</si>
  <si>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</si>
  <si>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</si>
  <si>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</si>
  <si>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</si>
  <si>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</si>
  <si>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</si>
  <si>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</si>
  <si>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</si>
  <si>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</si>
  <si>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</si>
  <si>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</si>
  <si>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</si>
  <si>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</si>
  <si>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</si>
  <si>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</si>
  <si>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</si>
  <si>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</si>
  <si>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</si>
  <si>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</si>
  <si>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</si>
  <si>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</si>
  <si>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</si>
  <si>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</si>
  <si>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</si>
  <si>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</si>
  <si>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</si>
  <si>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</si>
  <si>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</si>
  <si>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</si>
  <si>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</si>
  <si>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</si>
  <si>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</si>
  <si>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</si>
  <si>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</si>
  <si>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</si>
  <si>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</si>
  <si>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</si>
  <si>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</si>
  <si>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</si>
  <si>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</si>
  <si>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</si>
  <si>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</si>
  <si>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</si>
  <si>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</si>
  <si>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</si>
  <si>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</si>
  <si>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</si>
  <si>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</si>
  <si>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</si>
  <si>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</si>
  <si>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</si>
  <si>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</si>
  <si>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</si>
  <si>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</si>
  <si>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</si>
  <si>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</si>
  <si>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</si>
  <si>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</si>
  <si>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</si>
  <si>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</si>
  <si>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</si>
  <si>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</si>
  <si>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</si>
  <si>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</si>
  <si>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</si>
  <si>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</si>
  <si>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</si>
  <si>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</si>
  <si>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</si>
  <si>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</si>
  <si>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</si>
  <si>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</si>
  <si>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</si>
  <si>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</si>
  <si>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</si>
  <si>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</si>
  <si>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</si>
  <si>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</si>
  <si>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</si>
  <si>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</si>
  <si>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</si>
  <si>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</si>
  <si>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</si>
  <si>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</si>
  <si>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</si>
  <si>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</si>
  <si>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</si>
  <si>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</si>
  <si>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</si>
  <si>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</si>
  <si>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</si>
  <si>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</si>
  <si>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</si>
  <si>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</si>
  <si>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</si>
  <si>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</si>
  <si>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</si>
  <si>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</si>
  <si>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</si>
  <si>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</si>
  <si>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</si>
  <si>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</si>
  <si>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</si>
  <si>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</si>
  <si>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</si>
  <si>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</si>
  <si>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</si>
  <si>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</si>
  <si>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</si>
  <si>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</si>
  <si>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</si>
  <si>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</si>
  <si>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</si>
  <si>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</si>
  <si>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</si>
  <si>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</si>
  <si>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</si>
  <si>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</si>
  <si>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</si>
  <si>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</si>
  <si>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</si>
  <si>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</si>
  <si>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</si>
  <si>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</si>
  <si>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</si>
  <si>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</si>
  <si>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</si>
  <si>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</si>
  <si>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</si>
  <si>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</si>
  <si>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</si>
  <si>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</si>
  <si>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</si>
  <si>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</si>
  <si>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</si>
  <si>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</si>
  <si>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</si>
  <si>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</si>
  <si>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</si>
  <si>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</si>
  <si>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</si>
  <si>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</si>
  <si>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</si>
  <si>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</si>
  <si>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</si>
  <si>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</si>
  <si>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</si>
  <si>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</si>
  <si>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</si>
  <si>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</si>
  <si>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</si>
  <si>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</si>
  <si>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</si>
  <si>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</si>
  <si>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</si>
  <si>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</si>
  <si>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</si>
  <si>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</si>
  <si>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</si>
  <si>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</si>
  <si>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</si>
  <si>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</si>
  <si>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</si>
  <si>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</si>
  <si>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</si>
  <si>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</si>
  <si>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</si>
  <si>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</si>
  <si>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</si>
  <si>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</si>
  <si>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</si>
  <si>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</si>
  <si>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</si>
  <si>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</si>
  <si>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</si>
  <si>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</si>
  <si>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</si>
  <si>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</si>
  <si>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</si>
  <si>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</si>
  <si>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</si>
  <si>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</si>
  <si>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</si>
  <si>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</si>
  <si>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</si>
  <si>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</si>
  <si>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</si>
  <si>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</si>
  <si>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</si>
  <si>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</si>
  <si>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</si>
  <si>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</si>
  <si>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</si>
  <si>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</si>
  <si>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</si>
  <si>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</si>
  <si>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</si>
  <si>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</si>
  <si>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</si>
  <si>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</si>
  <si>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</si>
  <si>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</si>
  <si>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</si>
  <si>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</si>
  <si>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</si>
  <si>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</si>
  <si>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</si>
  <si>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</si>
  <si>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</si>
  <si>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</si>
  <si>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</si>
  <si>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</si>
  <si>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</si>
  <si>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</si>
  <si>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</si>
  <si>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</si>
  <si>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</si>
  <si>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</si>
  <si>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</si>
  <si>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</si>
  <si>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</si>
  <si>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</si>
  <si>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</si>
  <si>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</si>
  <si>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</si>
  <si>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</si>
  <si>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</si>
  <si>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</si>
  <si>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</si>
  <si>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</si>
  <si>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</si>
  <si>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</si>
  <si>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</si>
  <si>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</si>
  <si>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</si>
  <si>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</si>
  <si>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</si>
  <si>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</si>
  <si>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</si>
  <si>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</si>
  <si>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</si>
  <si>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</si>
  <si>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</si>
  <si>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</si>
  <si>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</si>
  <si>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</si>
  <si>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</si>
  <si>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</si>
  <si>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</si>
  <si>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</si>
  <si>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</si>
  <si>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</si>
  <si>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</si>
  <si>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</si>
  <si>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</si>
  <si>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</si>
  <si>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</si>
  <si>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</si>
  <si>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</si>
  <si>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</si>
  <si>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</si>
  <si>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</si>
  <si>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</si>
  <si>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</si>
  <si>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</si>
  <si>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</si>
  <si>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</si>
  <si>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</si>
  <si>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</si>
  <si>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</si>
  <si>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</si>
  <si>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</si>
  <si>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</si>
  <si>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</si>
  <si>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</si>
  <si>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</si>
  <si>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</si>
  <si>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</si>
  <si>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</si>
  <si>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</si>
  <si>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</si>
  <si>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</si>
  <si>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</si>
  <si>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</si>
  <si>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</si>
  <si>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</si>
  <si>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</si>
  <si>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</si>
  <si>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</si>
  <si>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</si>
  <si>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</si>
  <si>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</si>
  <si>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</si>
  <si>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</si>
  <si>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</si>
  <si>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</si>
  <si>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</si>
  <si>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</si>
  <si>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</si>
  <si>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</si>
  <si>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</si>
  <si>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</si>
  <si>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</si>
  <si>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</si>
  <si>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</si>
  <si>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</si>
  <si>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</si>
  <si>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</si>
  <si>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</si>
  <si>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</si>
  <si>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</si>
  <si>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</si>
  <si>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</si>
  <si>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</si>
  <si>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</si>
  <si>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</si>
  <si>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</si>
  <si>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</si>
  <si>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</si>
  <si>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</si>
  <si>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</si>
  <si>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</si>
  <si>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</si>
  <si>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</si>
  <si>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</si>
  <si>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</si>
  <si>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</si>
  <si>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</si>
  <si>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</si>
  <si>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</si>
  <si>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</si>
  <si>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</si>
  <si>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</si>
  <si>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</si>
  <si>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</si>
  <si>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</si>
  <si>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</si>
  <si>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</si>
  <si>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</si>
  <si>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</si>
  <si>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</si>
  <si>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</si>
  <si>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</si>
  <si>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</si>
  <si>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</si>
  <si>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</si>
  <si>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</si>
  <si>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</si>
  <si>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</si>
  <si>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</si>
  <si>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</si>
  <si>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</si>
  <si>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</si>
  <si>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</si>
  <si>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</si>
  <si>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</si>
  <si>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</si>
  <si>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</si>
  <si>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</si>
  <si>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</si>
  <si>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</si>
  <si>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</si>
  <si>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</si>
  <si>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</si>
  <si>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</si>
  <si>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</si>
  <si>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</si>
  <si>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</si>
  <si>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</si>
  <si>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</si>
  <si>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</si>
  <si>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</si>
  <si>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</si>
  <si>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</si>
  <si>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</si>
  <si>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</si>
  <si>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</si>
  <si>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</si>
  <si>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</si>
  <si>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</si>
  <si>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</si>
  <si>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</si>
  <si>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</si>
  <si>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</si>
  <si>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</si>
  <si>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</si>
  <si>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</si>
  <si>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</si>
  <si>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</si>
  <si>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</si>
  <si>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</si>
  <si>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</si>
  <si>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</si>
  <si>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</si>
  <si>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</si>
  <si>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</si>
  <si>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</si>
  <si>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</si>
  <si>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</si>
  <si>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</si>
  <si>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</si>
  <si>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</si>
  <si>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</si>
  <si>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</si>
  <si>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</si>
  <si>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</si>
  <si>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</si>
  <si>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</si>
  <si>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</si>
  <si>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</si>
  <si>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</si>
  <si>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</si>
  <si>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</si>
  <si>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</si>
  <si>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</si>
  <si>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</si>
  <si>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</si>
  <si>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</si>
  <si>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</si>
  <si>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</si>
  <si>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</si>
  <si>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</si>
  <si>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</si>
  <si>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</si>
  <si>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</si>
  <si>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</si>
  <si>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</si>
  <si>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</si>
  <si>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</si>
  <si>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</si>
  <si>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</si>
  <si>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</si>
  <si>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</si>
  <si>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</si>
  <si>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</si>
  <si>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</si>
  <si>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</si>
  <si>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</si>
  <si>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</si>
  <si>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</si>
  <si>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</si>
  <si>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</si>
  <si>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</si>
  <si>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</si>
  <si>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</si>
  <si>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</si>
  <si>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</si>
  <si>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</si>
  <si>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</si>
  <si>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</si>
  <si>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</si>
  <si>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</si>
  <si>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</si>
  <si>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</si>
  <si>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</si>
  <si>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</si>
  <si>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</si>
  <si>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</si>
  <si>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</si>
  <si>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</si>
  <si>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</si>
  <si>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</si>
  <si>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</si>
  <si>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</si>
  <si>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</si>
  <si>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</si>
  <si>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</si>
  <si>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</si>
  <si>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</si>
  <si>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</si>
  <si>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</si>
  <si>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</si>
  <si>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</si>
  <si>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</si>
  <si>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</si>
  <si>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</si>
  <si>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</si>
  <si>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</si>
  <si>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</si>
  <si>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</si>
  <si>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</si>
  <si>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</si>
  <si>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</si>
  <si>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</si>
  <si>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</si>
  <si>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</si>
  <si>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</si>
  <si>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</si>
  <si>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</si>
  <si>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</si>
  <si>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</si>
  <si>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</si>
  <si>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</si>
  <si>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</si>
  <si>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</si>
  <si>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</si>
  <si>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</si>
  <si>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</si>
  <si>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</si>
  <si>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</si>
  <si>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</si>
  <si>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</si>
  <si>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</si>
  <si>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</si>
  <si>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</si>
  <si>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</si>
  <si>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</si>
  <si>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</si>
  <si>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</si>
  <si>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</si>
  <si>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</si>
  <si>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</si>
  <si>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</si>
  <si>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</si>
  <si>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</si>
  <si>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</si>
  <si>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</si>
  <si>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</si>
  <si>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</si>
  <si>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</si>
  <si>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</si>
  <si>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</si>
  <si>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</si>
  <si>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</si>
  <si>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</si>
  <si>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</si>
  <si>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</si>
  <si>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</si>
  <si>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</si>
  <si>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</si>
  <si>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</si>
  <si>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</si>
  <si>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</si>
  <si>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</si>
  <si>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</si>
  <si>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</si>
  <si>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</si>
  <si>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</si>
  <si>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</si>
  <si>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</si>
  <si>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</si>
  <si>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</si>
  <si>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</si>
  <si>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</si>
  <si>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</si>
  <si>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</si>
  <si>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</si>
  <si>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</si>
  <si>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</si>
  <si>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</si>
  <si>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</si>
  <si>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</si>
  <si>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</si>
  <si>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</si>
  <si>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</si>
  <si>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</si>
  <si>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</si>
  <si>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</si>
  <si>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</si>
  <si>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</si>
  <si>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</si>
  <si>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</si>
  <si>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</si>
  <si>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</si>
  <si>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</si>
  <si>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</si>
  <si>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</si>
  <si>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</si>
  <si>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</si>
  <si>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</si>
  <si>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</si>
  <si>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</si>
  <si>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</si>
  <si>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</si>
  <si>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</si>
  <si>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</si>
  <si>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</si>
  <si>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</si>
  <si>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</si>
  <si>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</si>
  <si>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</si>
  <si>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</si>
  <si>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</si>
  <si>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</si>
  <si>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</si>
  <si>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</si>
  <si>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</si>
  <si>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</si>
  <si>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</si>
  <si>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</si>
  <si>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</si>
  <si>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</si>
  <si>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</si>
  <si>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</si>
  <si>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</si>
  <si>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</si>
  <si>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</si>
  <si>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</si>
  <si>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</si>
  <si>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</si>
  <si>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</si>
  <si>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</si>
  <si>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</si>
  <si>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</si>
  <si>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</si>
  <si>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</si>
  <si>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</si>
  <si>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</si>
  <si>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</si>
  <si>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</si>
  <si>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</si>
  <si>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</si>
  <si>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</si>
  <si>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</si>
  <si>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</si>
  <si>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</si>
  <si>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</si>
  <si>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</si>
  <si>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</si>
  <si>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</si>
  <si>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</si>
  <si>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</si>
  <si>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</si>
  <si>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</si>
  <si>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</si>
  <si>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</si>
  <si>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</si>
  <si>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</si>
  <si>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</si>
  <si>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</si>
  <si>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</si>
  <si>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</si>
  <si>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</si>
  <si>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</si>
  <si>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</si>
  <si>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</si>
  <si>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</si>
  <si>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</si>
  <si>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</si>
  <si>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</si>
  <si>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</si>
  <si>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</si>
  <si>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</si>
  <si>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</si>
  <si>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</si>
  <si>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</si>
  <si>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</si>
  <si>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</si>
  <si>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</si>
  <si>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</si>
  <si>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</si>
  <si>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</si>
  <si>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</si>
  <si>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</si>
  <si>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</si>
  <si>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</si>
  <si>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</si>
  <si>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</si>
  <si>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</si>
  <si>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</si>
  <si>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</si>
  <si>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</si>
  <si>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</si>
  <si>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</si>
  <si>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</si>
  <si>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</si>
  <si>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</si>
  <si>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</si>
  <si>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</si>
  <si>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</si>
  <si>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</si>
  <si>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</si>
  <si>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</si>
  <si>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</si>
  <si>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</si>
  <si>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</si>
  <si>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</si>
  <si>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</si>
  <si>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</si>
  <si>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</si>
  <si>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</si>
  <si>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</si>
  <si>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</si>
  <si>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</si>
  <si>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</si>
  <si>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</si>
  <si>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</si>
  <si>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</si>
  <si>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</si>
  <si>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</si>
  <si>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</si>
  <si>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</si>
  <si>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</si>
  <si>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</si>
  <si>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</si>
  <si>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</si>
  <si>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</si>
  <si>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</si>
  <si>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</si>
  <si>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</si>
  <si>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</si>
  <si>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</si>
  <si>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</si>
  <si>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</si>
  <si>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</si>
  <si>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</si>
  <si>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</si>
  <si>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</si>
  <si>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</si>
  <si>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</si>
  <si>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</si>
  <si>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</si>
  <si>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</si>
  <si>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</si>
  <si>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</si>
  <si>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</si>
  <si>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</si>
  <si>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</si>
  <si>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</si>
  <si>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</si>
  <si>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</si>
  <si>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</si>
  <si>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</si>
  <si>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</si>
  <si>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</si>
  <si>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</si>
  <si>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</si>
  <si>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</si>
  <si>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</si>
  <si>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</si>
  <si>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</si>
  <si>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</si>
  <si>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</si>
  <si>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</si>
  <si>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</si>
  <si>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</si>
  <si>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</si>
  <si>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</si>
  <si>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</si>
  <si>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</si>
  <si>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</si>
  <si>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</si>
  <si>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</si>
  <si>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</si>
  <si>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</si>
  <si>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</si>
  <si>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</si>
  <si>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</si>
  <si>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</si>
  <si>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</si>
  <si>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</si>
  <si>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</si>
  <si>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</si>
  <si>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</si>
  <si>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</si>
  <si>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</si>
  <si>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</si>
  <si>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</si>
  <si>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</si>
  <si>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</si>
  <si>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</si>
  <si>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</si>
  <si>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</si>
  <si>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</si>
  <si>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</si>
  <si>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</si>
  <si>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</si>
  <si>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</si>
  <si>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</si>
  <si>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</si>
  <si>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</si>
  <si>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</si>
  <si>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</si>
  <si>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</si>
  <si>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</si>
  <si>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</si>
  <si>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</si>
  <si>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</si>
  <si>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</si>
  <si>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</si>
  <si>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</si>
  <si>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</si>
  <si>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</si>
  <si>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</si>
  <si>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</si>
  <si>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</si>
  <si>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</si>
  <si>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</si>
  <si>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</si>
  <si>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</si>
  <si>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</si>
  <si>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</si>
  <si>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</si>
  <si>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</si>
  <si>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</si>
  <si>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</si>
  <si>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</si>
  <si>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</si>
  <si>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</si>
  <si>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</si>
  <si>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</si>
  <si>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</si>
  <si>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</si>
  <si>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</si>
  <si>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</si>
  <si>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</si>
  <si>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</si>
  <si>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</si>
  <si>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</si>
  <si>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</si>
  <si>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</si>
  <si>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</si>
  <si>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</si>
  <si>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</si>
  <si>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</si>
  <si>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</si>
  <si>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</si>
  <si>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</si>
  <si>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</si>
  <si>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</si>
  <si>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</si>
  <si>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</si>
  <si>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</si>
  <si>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</si>
  <si>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</si>
  <si>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</si>
  <si>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</si>
  <si>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</si>
  <si>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</si>
  <si>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</si>
  <si>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</si>
  <si>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</si>
  <si>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</si>
  <si>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</si>
  <si>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</si>
  <si>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</si>
  <si>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</si>
  <si>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</si>
  <si>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</si>
  <si>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</si>
  <si>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</si>
  <si>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</si>
  <si>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</si>
  <si>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</si>
  <si>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</si>
  <si>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</si>
  <si>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</si>
  <si>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</si>
  <si>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</si>
  <si>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</si>
  <si>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</si>
  <si>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</si>
  <si>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</si>
  <si>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</si>
  <si>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</si>
  <si>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</si>
  <si>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</si>
  <si>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</si>
  <si>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</si>
  <si>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</si>
  <si>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</si>
  <si>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</si>
  <si>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</si>
  <si>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</si>
  <si>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</si>
  <si>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</si>
  <si>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</si>
  <si>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</si>
  <si>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</si>
  <si>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</si>
  <si>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</si>
  <si>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</si>
  <si>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</si>
  <si>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</si>
  <si>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</si>
  <si>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</si>
  <si>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</si>
  <si>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</si>
  <si>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</si>
  <si>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</si>
  <si>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</si>
  <si>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</si>
  <si>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</si>
  <si>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</si>
  <si>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</si>
  <si>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</si>
  <si>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</si>
  <si>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</si>
  <si>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</si>
  <si>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</si>
  <si>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</si>
  <si>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</si>
  <si>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</si>
  <si>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</si>
  <si>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</si>
  <si>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</si>
  <si>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</si>
  <si>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</si>
  <si>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</si>
  <si>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</si>
  <si>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</si>
  <si>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</si>
  <si>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</si>
  <si>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</si>
  <si>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</si>
  <si>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</si>
  <si>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</si>
  <si>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</si>
  <si>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</si>
  <si>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</si>
  <si>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</si>
  <si>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</si>
  <si>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</si>
  <si>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</si>
  <si>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</si>
  <si>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</si>
  <si>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</si>
  <si>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</si>
  <si>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</si>
  <si>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</si>
  <si>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</si>
  <si>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</si>
  <si>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</si>
  <si>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</si>
  <si>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</si>
  <si>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</si>
  <si>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</si>
  <si>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</si>
  <si>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</si>
  <si>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</si>
  <si>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</si>
  <si>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</si>
  <si>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</si>
  <si>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</si>
  <si>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</si>
  <si>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</si>
  <si>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</si>
  <si>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</si>
  <si>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</si>
  <si>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</si>
  <si>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</si>
  <si>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</si>
  <si>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</si>
  <si>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</si>
  <si>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</si>
  <si>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</si>
  <si>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</si>
  <si>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</si>
  <si>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</si>
  <si>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</si>
  <si>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</si>
  <si>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</si>
  <si>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</si>
  <si>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</si>
  <si>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</si>
  <si>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</si>
  <si>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</si>
  <si>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</si>
  <si>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</si>
  <si>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</si>
  <si>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</si>
  <si>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</si>
  <si>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</si>
  <si>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</si>
  <si>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</si>
  <si>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</si>
  <si>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</si>
  <si>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</si>
  <si>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</si>
  <si>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</si>
  <si>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</si>
  <si>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</si>
  <si>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</si>
  <si>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</si>
  <si>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</si>
  <si>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</si>
  <si>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</si>
  <si>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</si>
  <si>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</si>
  <si>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</si>
  <si>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</si>
  <si>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</si>
  <si>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</si>
  <si>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</si>
  <si>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</si>
  <si>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</si>
  <si>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</si>
  <si>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</si>
  <si>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</si>
  <si>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</si>
  <si>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</si>
  <si>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</si>
  <si>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</si>
  <si>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</si>
  <si>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</si>
  <si>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</si>
  <si>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</si>
  <si>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</si>
  <si>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</si>
  <si>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</si>
  <si>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</si>
  <si>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</si>
  <si>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</si>
  <si>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</si>
  <si>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</si>
  <si>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</si>
  <si>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</si>
  <si>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</si>
  <si>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</si>
  <si>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</si>
  <si>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</si>
  <si>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</si>
  <si>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</si>
  <si>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</si>
  <si>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</si>
  <si>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</si>
  <si>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</si>
  <si>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</si>
  <si>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</si>
  <si>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</si>
  <si>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</si>
  <si>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</si>
  <si>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</si>
  <si>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</si>
  <si>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</si>
  <si>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</si>
  <si>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</si>
  <si>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</si>
  <si>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</si>
  <si>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</si>
  <si>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</si>
  <si>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</si>
  <si>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</si>
  <si>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</si>
  <si>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</si>
  <si>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</si>
  <si>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</si>
  <si>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</si>
  <si>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</si>
  <si>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</si>
  <si>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</si>
  <si>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</si>
  <si>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</si>
  <si>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</si>
  <si>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</si>
  <si>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</si>
  <si>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</si>
  <si>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</si>
  <si>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</si>
  <si>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</si>
  <si>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</si>
  <si>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</si>
  <si>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</si>
  <si>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</si>
  <si>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</si>
  <si>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</si>
  <si>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</si>
  <si>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</si>
  <si>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</si>
  <si>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</si>
  <si>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</si>
  <si>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</si>
  <si>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</si>
  <si>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</si>
  <si>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</si>
  <si>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</si>
  <si>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</si>
  <si>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</si>
  <si>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</si>
  <si>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</si>
  <si>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</si>
  <si>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</si>
  <si>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</si>
  <si>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</si>
  <si>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</si>
  <si>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</si>
  <si>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</si>
  <si>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</si>
  <si>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</si>
  <si>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</si>
  <si>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</si>
  <si>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</si>
  <si>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</si>
  <si>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</si>
  <si>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</si>
  <si>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</si>
  <si>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</si>
  <si>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</si>
  <si>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</si>
  <si>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</si>
  <si>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</si>
  <si>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</si>
  <si>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</si>
  <si>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</si>
  <si>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</si>
  <si>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</si>
  <si>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</si>
  <si>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</si>
  <si>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</si>
  <si>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</si>
  <si>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</si>
  <si>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</si>
  <si>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</si>
  <si>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</si>
  <si>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</si>
  <si>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</si>
  <si>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</si>
  <si>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</si>
  <si>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</si>
  <si>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</si>
  <si>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</si>
  <si>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</si>
  <si>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</si>
  <si>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</si>
  <si>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</si>
  <si>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</si>
  <si>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</si>
  <si>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</si>
  <si>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</si>
  <si>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</si>
  <si>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</si>
  <si>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</si>
  <si>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</si>
  <si>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</si>
  <si>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</si>
  <si>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</si>
  <si>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</si>
  <si>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</si>
  <si>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</si>
  <si>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</si>
  <si>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</si>
  <si>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</si>
  <si>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</si>
  <si>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</si>
  <si>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</si>
  <si>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</si>
  <si>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</si>
  <si>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</si>
  <si>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</si>
  <si>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</si>
  <si>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</si>
  <si>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</si>
  <si>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</si>
  <si>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</si>
  <si>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</si>
  <si>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</si>
  <si>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</si>
  <si>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</si>
  <si>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</si>
  <si>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</si>
  <si>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</si>
  <si>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</si>
  <si>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</si>
  <si>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</si>
  <si>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</si>
  <si>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</si>
  <si>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</si>
  <si>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</si>
  <si>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</si>
  <si>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</si>
  <si>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</si>
  <si>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</si>
  <si>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</si>
  <si>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</si>
  <si>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</si>
  <si>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</si>
  <si>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</si>
  <si>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</si>
  <si>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</si>
  <si>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</si>
  <si>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</si>
  <si>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</si>
  <si>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</si>
  <si>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</si>
  <si>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</si>
  <si>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</si>
  <si>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</si>
  <si>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</si>
  <si>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</si>
  <si>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</si>
  <si>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</si>
  <si>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</si>
  <si>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</si>
  <si>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</si>
  <si>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</si>
  <si>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</si>
  <si>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</si>
  <si>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</si>
  <si>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</si>
  <si>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</si>
  <si>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</si>
  <si>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</si>
  <si>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</si>
  <si>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</si>
  <si>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</si>
  <si>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</si>
  <si>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</si>
  <si>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</si>
  <si>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</si>
  <si>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</si>
  <si>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</si>
  <si>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</si>
  <si>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</si>
  <si>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</si>
  <si>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</si>
  <si>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</si>
  <si>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</si>
  <si>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</si>
  <si>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</si>
  <si>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</si>
  <si>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</si>
  <si>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</si>
  <si>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</si>
  <si>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</si>
  <si>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</si>
  <si>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</si>
  <si>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</si>
  <si>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</si>
  <si>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</si>
  <si>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</si>
  <si>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</si>
  <si>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</si>
  <si>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</si>
  <si>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</si>
  <si>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</si>
  <si>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</si>
  <si>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</si>
  <si>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</si>
  <si>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</si>
  <si>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</si>
  <si>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</si>
  <si>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</si>
  <si>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</si>
  <si>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</si>
  <si>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</si>
  <si>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</si>
  <si>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</si>
  <si>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</si>
  <si>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</si>
  <si>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</si>
  <si>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</si>
  <si>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</si>
  <si>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</si>
  <si>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</si>
  <si>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</si>
  <si>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</si>
  <si>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</si>
  <si>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</si>
  <si>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</si>
  <si>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</si>
  <si>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</si>
  <si>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</si>
  <si>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</si>
  <si>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</si>
  <si>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</si>
  <si>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</si>
  <si>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</si>
  <si>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</si>
  <si>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</si>
  <si>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</si>
  <si>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</si>
  <si>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</si>
  <si>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</si>
  <si>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</si>
  <si>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</si>
  <si>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</si>
  <si>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</si>
  <si>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</si>
  <si>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</si>
  <si>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</si>
  <si>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</si>
  <si>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</si>
  <si>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</si>
  <si>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</si>
  <si>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</si>
  <si>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</si>
  <si>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</si>
  <si>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</si>
  <si>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</si>
  <si>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</si>
  <si>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</si>
  <si>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</si>
  <si>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</si>
  <si>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</si>
  <si>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</si>
  <si>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</si>
  <si>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</si>
  <si>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</si>
  <si>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</si>
  <si>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</si>
  <si>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</si>
  <si>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</si>
  <si>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</si>
  <si>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</si>
  <si>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</si>
  <si>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</si>
  <si>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</si>
  <si>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</si>
  <si>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</si>
  <si>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</si>
  <si>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</si>
  <si>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</si>
  <si>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</si>
  <si>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</si>
  <si>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</si>
  <si>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</si>
  <si>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</si>
  <si>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</si>
  <si>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</si>
  <si>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</si>
  <si>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</si>
  <si>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</si>
  <si>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</si>
  <si>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</si>
  <si>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</si>
  <si>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</si>
  <si>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</si>
  <si>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</si>
  <si>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</si>
  <si>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</si>
  <si>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</si>
  <si>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</si>
  <si>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</si>
  <si>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</si>
  <si>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</si>
  <si>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</si>
  <si>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</si>
  <si>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</si>
  <si>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</si>
  <si>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</si>
  <si>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</si>
  <si>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</si>
  <si>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</si>
  <si>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</si>
  <si>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</si>
  <si>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</si>
  <si>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</si>
  <si>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</si>
  <si>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</si>
  <si>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</si>
  <si>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</si>
  <si>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</si>
  <si>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</si>
  <si>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</si>
  <si>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</si>
  <si>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</si>
  <si>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</si>
  <si>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</si>
  <si>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</si>
  <si>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</si>
  <si>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</si>
  <si>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</si>
  <si>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</si>
  <si>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</si>
  <si>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</si>
  <si>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</si>
  <si>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</si>
  <si>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</si>
  <si>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</si>
  <si>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</si>
  <si>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</si>
  <si>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</si>
  <si>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</si>
  <si>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</si>
  <si>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</si>
  <si>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</si>
  <si>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</si>
  <si>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</si>
  <si>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</si>
  <si>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</si>
  <si>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</si>
  <si>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</si>
  <si>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</si>
  <si>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</si>
  <si>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</si>
  <si>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</si>
  <si>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</si>
  <si>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</si>
  <si>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</si>
  <si>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</si>
  <si>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</si>
  <si>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</si>
  <si>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</si>
  <si>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</si>
  <si>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</si>
  <si>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</si>
  <si>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</si>
  <si>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</si>
  <si>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</si>
  <si>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</si>
  <si>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</si>
  <si>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</si>
  <si>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</si>
  <si>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</si>
  <si>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</si>
  <si>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</si>
  <si>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</si>
  <si>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</si>
  <si>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</si>
  <si>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</si>
  <si>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</si>
  <si>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</si>
  <si>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</si>
  <si>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</si>
  <si>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</si>
  <si>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</si>
  <si>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</si>
  <si>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</si>
  <si>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</si>
  <si>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</si>
  <si>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</si>
  <si>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</si>
  <si>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</si>
  <si>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</si>
  <si>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</si>
  <si>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</si>
  <si>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</si>
  <si>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</si>
  <si>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</si>
  <si>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</si>
  <si>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</si>
  <si>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</si>
  <si>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</si>
  <si>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</si>
  <si>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</si>
  <si>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</si>
  <si>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</si>
  <si>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</si>
  <si>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</si>
  <si>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</si>
  <si>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</si>
  <si>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</si>
  <si>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</si>
  <si>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</si>
  <si>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</si>
  <si>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</si>
  <si>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</si>
  <si>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</si>
  <si>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</si>
  <si>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</si>
  <si>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</si>
  <si>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</si>
  <si>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</si>
  <si>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</si>
  <si>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</si>
  <si>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</si>
  <si>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</si>
  <si>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</si>
  <si>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</si>
  <si>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</si>
  <si>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</si>
  <si>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</si>
  <si>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</si>
  <si>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</si>
  <si>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</si>
  <si>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</si>
  <si>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</si>
  <si>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</si>
  <si>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</si>
  <si>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</si>
  <si>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</si>
  <si>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</si>
  <si>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</si>
  <si>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</si>
  <si>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</si>
  <si>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</si>
  <si>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</si>
  <si>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</si>
  <si>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</si>
  <si>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</si>
  <si>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</si>
  <si>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</si>
  <si>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</si>
  <si>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</si>
  <si>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</si>
  <si>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</si>
  <si>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</si>
  <si>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</si>
  <si>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</si>
  <si>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</si>
  <si>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</si>
  <si>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</si>
  <si>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</si>
  <si>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</si>
  <si>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</si>
  <si>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</si>
  <si>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</si>
  <si>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</si>
  <si>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</si>
  <si>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</si>
  <si>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</si>
  <si>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</si>
  <si>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</si>
  <si>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</si>
  <si>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</si>
  <si>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</si>
  <si>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</si>
  <si>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</si>
  <si>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</si>
  <si>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</si>
  <si>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</si>
  <si>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</si>
  <si>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</si>
  <si>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</si>
  <si>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</si>
  <si>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</si>
  <si>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</si>
  <si>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</si>
  <si>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</si>
  <si>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</si>
  <si>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</si>
  <si>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</si>
  <si>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</si>
  <si>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</si>
  <si>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</si>
  <si>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</si>
  <si>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</si>
  <si>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</si>
  <si>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</si>
  <si>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</si>
  <si>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</si>
  <si>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</si>
  <si>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</si>
  <si>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</si>
  <si>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</si>
  <si>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</si>
  <si>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</si>
  <si>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</si>
  <si>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</si>
  <si>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</si>
  <si>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</si>
  <si>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</si>
  <si>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</si>
  <si>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</si>
  <si>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</si>
  <si>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</si>
  <si>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</si>
  <si>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</si>
  <si>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</si>
  <si>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</si>
  <si>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</si>
  <si>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</si>
  <si>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</si>
  <si>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</si>
  <si>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</si>
  <si>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</si>
  <si>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</si>
  <si>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</si>
  <si>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</si>
  <si>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</si>
  <si>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</si>
  <si>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</si>
  <si>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</si>
  <si>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</si>
  <si>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</si>
  <si>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</si>
  <si>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</si>
  <si>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</si>
  <si>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</si>
  <si>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</si>
  <si>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</si>
  <si>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</si>
  <si>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</si>
  <si>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</si>
  <si>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</si>
  <si>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</si>
  <si>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</si>
  <si>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</si>
  <si>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</si>
  <si>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</si>
  <si>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</si>
  <si>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</si>
  <si>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</si>
  <si>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</si>
  <si>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</si>
  <si>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</si>
  <si>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</si>
  <si>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</si>
  <si>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</si>
  <si>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</si>
  <si>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</si>
  <si>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</si>
  <si>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</si>
  <si>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</si>
  <si>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</si>
  <si>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</si>
  <si>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</si>
  <si>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</si>
  <si>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</si>
  <si>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</si>
  <si>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</si>
  <si>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</si>
  <si>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</si>
  <si>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</si>
  <si>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</si>
  <si>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</si>
  <si>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</si>
  <si>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</si>
  <si>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</si>
  <si>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</si>
  <si>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</si>
  <si>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</si>
  <si>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</si>
  <si>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</si>
  <si>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</si>
  <si>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</si>
  <si>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</si>
  <si>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</si>
  <si>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</si>
  <si>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</si>
  <si>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</si>
  <si>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</si>
  <si>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</si>
  <si>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</si>
  <si>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</si>
  <si>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</si>
  <si>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</si>
  <si>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</si>
  <si>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</si>
  <si>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</si>
  <si>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</si>
  <si>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</si>
  <si>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</si>
  <si>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</si>
  <si>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</si>
  <si>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</si>
  <si>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</si>
  <si>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</si>
  <si>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</si>
  <si>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</si>
  <si>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</si>
  <si>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</si>
  <si>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</si>
  <si>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</si>
  <si>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</si>
  <si>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</si>
  <si>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</si>
  <si>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</si>
  <si>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</si>
  <si>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</si>
  <si>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</si>
  <si>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</si>
  <si>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</si>
  <si>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</si>
  <si>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</si>
  <si>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</si>
  <si>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</si>
  <si>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</si>
  <si>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</si>
  <si>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</si>
  <si>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</si>
  <si>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</si>
  <si>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</si>
  <si>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</si>
  <si>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</si>
  <si>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</si>
  <si>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</si>
  <si>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</si>
  <si>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</si>
  <si>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</si>
  <si>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</si>
  <si>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</si>
  <si>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</si>
  <si>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</si>
  <si>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</si>
  <si>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</si>
  <si>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</si>
  <si>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</si>
  <si>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</si>
  <si>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</si>
  <si>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</si>
  <si>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</si>
  <si>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</si>
  <si>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</si>
  <si>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</si>
  <si>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</si>
  <si>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</si>
  <si>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</si>
  <si>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</si>
  <si>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</si>
  <si>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</si>
  <si>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</si>
  <si>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</si>
  <si>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</si>
  <si>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</si>
  <si>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</si>
  <si>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</si>
  <si>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</si>
  <si>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</si>
  <si>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</si>
  <si>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</si>
  <si>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</si>
  <si>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</si>
  <si>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</si>
  <si>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</si>
  <si>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</si>
  <si>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</si>
  <si>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</si>
  <si>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</si>
  <si>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</si>
  <si>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</si>
  <si>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</si>
  <si>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</si>
  <si>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</si>
  <si>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</si>
  <si>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</si>
  <si>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</si>
  <si>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</si>
  <si>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</si>
  <si>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</si>
  <si>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</si>
  <si>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</si>
  <si>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</si>
  <si>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</si>
  <si>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</si>
  <si>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</si>
  <si>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</si>
  <si>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</si>
  <si>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</si>
  <si>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</si>
  <si>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</si>
  <si>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</si>
  <si>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</si>
  <si>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</si>
  <si>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</si>
  <si>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</si>
  <si>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</si>
  <si>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</si>
  <si>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</si>
  <si>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</si>
  <si>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</si>
  <si>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</si>
  <si>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</si>
  <si>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</si>
  <si>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</si>
  <si>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</si>
  <si>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</si>
  <si>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</si>
  <si>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</si>
  <si>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</si>
  <si>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</si>
  <si>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</si>
  <si>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</si>
  <si>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</si>
  <si>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</si>
  <si>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</si>
  <si>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</si>
  <si>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</si>
  <si>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</si>
  <si>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</si>
  <si>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</si>
  <si>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</si>
  <si>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</si>
  <si>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</si>
  <si>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</si>
  <si>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</si>
  <si>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</si>
  <si>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</si>
  <si>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</si>
  <si>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</si>
  <si>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</si>
  <si>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</si>
  <si>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</si>
  <si>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</si>
  <si>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</si>
  <si>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</si>
  <si>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</si>
  <si>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</si>
  <si>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</si>
  <si>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</si>
  <si>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</si>
  <si>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</si>
  <si>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</si>
  <si>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</si>
  <si>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</si>
  <si>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</si>
  <si>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</si>
  <si>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</si>
  <si>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</si>
  <si>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</si>
  <si>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</si>
  <si>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</si>
  <si>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</si>
  <si>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</si>
  <si>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</si>
  <si>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</si>
  <si>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</si>
  <si>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</si>
  <si>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</si>
  <si>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</si>
  <si>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</si>
  <si>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</si>
  <si>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</si>
  <si>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</si>
  <si>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</si>
  <si>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</si>
  <si>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</si>
  <si>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</si>
  <si>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</si>
  <si>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</si>
  <si>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</si>
  <si>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</si>
  <si>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</si>
  <si>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</si>
  <si>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</si>
  <si>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</si>
  <si>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</si>
  <si>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</si>
  <si>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</si>
  <si>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</si>
  <si>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</si>
  <si>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</si>
  <si>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</si>
  <si>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</si>
  <si>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</si>
  <si>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</si>
  <si>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</si>
  <si>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</si>
  <si>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</si>
  <si>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</si>
  <si>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</si>
  <si>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</si>
  <si>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</si>
  <si>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</si>
  <si>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</si>
  <si>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</si>
  <si>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</si>
  <si>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</si>
  <si>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</si>
  <si>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</si>
  <si>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</si>
  <si>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</si>
  <si>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</si>
  <si>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</si>
  <si>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</si>
  <si>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</si>
  <si>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</si>
  <si>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</si>
  <si>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</si>
  <si>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</si>
  <si>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</si>
  <si>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</si>
  <si>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</si>
  <si>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</si>
  <si>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</si>
  <si>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</si>
  <si>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</si>
  <si>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</si>
  <si>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</si>
  <si>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</si>
  <si>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</si>
  <si>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</si>
  <si>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</si>
  <si>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</si>
  <si>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</si>
  <si>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</si>
  <si>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</si>
  <si>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</si>
  <si>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</si>
  <si>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</si>
  <si>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</si>
  <si>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</si>
  <si>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</si>
  <si>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</si>
  <si>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</si>
  <si>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</si>
  <si>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</si>
  <si>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</si>
  <si>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</si>
  <si>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</si>
  <si>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</si>
  <si>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</si>
  <si>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</si>
  <si>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</si>
  <si>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</si>
  <si>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</si>
  <si>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</si>
  <si>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</si>
  <si>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</si>
  <si>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</si>
  <si>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</si>
  <si>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</si>
  <si>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</si>
  <si>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</si>
  <si>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</si>
  <si>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</si>
  <si>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</si>
  <si>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</si>
  <si>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</si>
  <si>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</si>
  <si>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</si>
  <si>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</si>
  <si>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</si>
  <si>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</si>
  <si>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</si>
  <si>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</si>
  <si>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</si>
  <si>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</si>
  <si>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</si>
  <si>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</si>
  <si>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</si>
  <si>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</si>
  <si>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</si>
  <si>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</si>
  <si>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</si>
  <si>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</si>
  <si>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</si>
  <si>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</si>
  <si>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</si>
  <si>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</si>
  <si>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</si>
  <si>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</si>
  <si>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</si>
  <si>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</si>
  <si>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</si>
  <si>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</si>
  <si>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</si>
  <si>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</si>
  <si>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</si>
  <si>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</si>
  <si>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</si>
  <si>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</si>
  <si>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</si>
  <si>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</si>
  <si>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</si>
  <si>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</si>
  <si>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</si>
  <si>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</si>
  <si>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</si>
  <si>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</si>
  <si>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</si>
  <si>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</si>
  <si>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</si>
  <si>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</si>
  <si>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</si>
  <si>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</si>
  <si>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</si>
  <si>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</si>
  <si>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</si>
  <si>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</si>
  <si>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</si>
  <si>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</si>
  <si>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</si>
  <si>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</si>
  <si>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</si>
  <si>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</si>
  <si>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</si>
  <si>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</si>
  <si>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</si>
  <si>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</si>
  <si>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</si>
  <si>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</si>
  <si>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</si>
  <si>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</si>
  <si>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</si>
  <si>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</si>
  <si>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</si>
  <si>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</si>
  <si>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</si>
  <si>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</si>
  <si>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</si>
  <si>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</si>
  <si>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</si>
  <si>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</si>
  <si>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</si>
  <si>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</si>
  <si>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</si>
  <si>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</si>
  <si>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</si>
  <si>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</si>
  <si>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</si>
  <si>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</si>
  <si>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</si>
  <si>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</si>
  <si>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</si>
  <si>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</si>
  <si>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</si>
  <si>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</si>
  <si>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</si>
  <si>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</si>
  <si>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</si>
  <si>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</si>
  <si>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</si>
  <si>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</si>
  <si>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</si>
  <si>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</si>
  <si>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</si>
  <si>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</si>
  <si>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</si>
  <si>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</si>
  <si>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</si>
  <si>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</si>
  <si>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</si>
  <si>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</si>
  <si>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</si>
  <si>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</si>
  <si>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</si>
  <si>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</si>
  <si>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</si>
  <si>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</si>
  <si>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</si>
  <si>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</si>
  <si>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</si>
  <si>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</si>
  <si>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</si>
  <si>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</si>
  <si>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</si>
  <si>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</si>
  <si>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</si>
  <si>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</si>
  <si>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</si>
  <si>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</si>
  <si>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</si>
  <si>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</si>
  <si>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</si>
  <si>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</si>
  <si>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</si>
  <si>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</si>
  <si>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</si>
  <si>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</si>
  <si>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</si>
  <si>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</si>
  <si>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</si>
  <si>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</si>
  <si>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</si>
  <si>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</si>
  <si>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</si>
  <si>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</si>
  <si>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</si>
  <si>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</si>
  <si>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</si>
  <si>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</si>
  <si>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</si>
  <si>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</si>
  <si>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</si>
  <si>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</si>
  <si>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</si>
  <si>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</si>
  <si>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</si>
  <si>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</si>
  <si>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</si>
  <si>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</si>
  <si>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</si>
  <si>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</si>
  <si>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</si>
  <si>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</si>
  <si>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</si>
  <si>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</si>
  <si>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</si>
  <si>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</si>
  <si>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</si>
  <si>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</si>
  <si>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</si>
  <si>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</si>
  <si>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</si>
  <si>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</si>
  <si>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</si>
  <si>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</si>
  <si>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</si>
  <si>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</si>
  <si>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</si>
  <si>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</si>
  <si>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</si>
  <si>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</si>
  <si>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</si>
  <si>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</si>
  <si>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</si>
  <si>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</si>
  <si>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</si>
  <si>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</si>
  <si>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</si>
  <si>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</si>
  <si>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</si>
  <si>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</si>
  <si>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</si>
  <si>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</si>
  <si>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</si>
  <si>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</si>
  <si>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</si>
  <si>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</si>
  <si>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</si>
  <si>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</si>
  <si>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</si>
  <si>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</si>
  <si>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</si>
  <si>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</si>
  <si>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</si>
  <si>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</si>
  <si>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</si>
  <si>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</si>
  <si>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</si>
  <si>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</si>
  <si>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</si>
  <si>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</si>
  <si>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</si>
  <si>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</si>
  <si>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</si>
  <si>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</si>
  <si>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</si>
  <si>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</si>
  <si>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</si>
  <si>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</si>
  <si>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</si>
  <si>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</si>
  <si>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</si>
  <si>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</si>
  <si>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</si>
  <si>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</si>
  <si>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</si>
  <si>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</si>
  <si>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</si>
  <si>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</si>
  <si>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</si>
  <si>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</si>
  <si>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</si>
  <si>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</si>
  <si>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</si>
  <si>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</si>
  <si>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</si>
  <si>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</si>
  <si>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</si>
  <si>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</si>
  <si>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</si>
  <si>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</si>
  <si>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</si>
  <si>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</si>
  <si>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</si>
  <si>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</si>
  <si>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</si>
  <si>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</si>
  <si>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</si>
  <si>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</si>
  <si>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</si>
  <si>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</si>
  <si>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</si>
  <si>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</si>
  <si>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</si>
  <si>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</si>
  <si>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</si>
  <si>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</si>
  <si>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</si>
  <si>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</si>
  <si>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</si>
  <si>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</si>
  <si>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</si>
  <si>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</si>
  <si>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</si>
  <si>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</si>
  <si>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</si>
  <si>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</si>
  <si>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</si>
  <si>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</si>
  <si>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</si>
  <si>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</si>
  <si>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</si>
  <si>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</si>
  <si>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</si>
  <si>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</si>
  <si>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</si>
  <si>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</si>
  <si>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</si>
  <si>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</si>
  <si>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</si>
  <si>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</si>
  <si>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</si>
  <si>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</si>
  <si>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</si>
  <si>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</si>
  <si>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</si>
  <si>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</si>
  <si>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</si>
  <si>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</si>
  <si>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</si>
  <si>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</si>
  <si>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</si>
  <si>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</si>
  <si>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</si>
  <si>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</si>
  <si>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</si>
  <si>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</si>
  <si>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</si>
  <si>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</si>
  <si>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</si>
  <si>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</si>
  <si>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</si>
  <si>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</si>
  <si>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</si>
  <si>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</si>
  <si>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</si>
  <si>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</si>
  <si>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</si>
  <si>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</si>
  <si>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</si>
  <si>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</si>
  <si>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</si>
  <si>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</si>
  <si>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</si>
  <si>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</si>
  <si>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</si>
  <si>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</si>
  <si>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</si>
  <si>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</si>
  <si>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</si>
  <si>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</si>
  <si>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</si>
  <si>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</si>
  <si>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</si>
  <si>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</si>
  <si>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</si>
  <si>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</si>
  <si>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</si>
  <si>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</si>
  <si>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</si>
  <si>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</si>
  <si>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</si>
  <si>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</si>
  <si>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</si>
  <si>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</si>
  <si>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</si>
  <si>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</si>
  <si>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</si>
  <si>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</si>
  <si>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</si>
  <si>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</si>
  <si>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</si>
  <si>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</si>
  <si>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</si>
  <si>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</si>
  <si>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</si>
  <si>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</si>
  <si>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</si>
  <si>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</si>
  <si>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</si>
  <si>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</si>
  <si>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</si>
  <si>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</si>
  <si>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</si>
  <si>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</si>
  <si>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</si>
  <si>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</si>
  <si>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</si>
  <si>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</si>
  <si>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</si>
  <si>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</si>
  <si>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</si>
  <si>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</si>
  <si>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</si>
  <si>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</si>
  <si>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</si>
  <si>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</si>
  <si>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</si>
  <si>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</si>
  <si>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</si>
  <si>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</si>
  <si>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</si>
  <si>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</si>
  <si>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</si>
  <si>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</si>
  <si>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</si>
  <si>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</si>
  <si>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</si>
  <si>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</si>
  <si>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</si>
  <si>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</si>
  <si>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</si>
  <si>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</si>
  <si>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</si>
  <si>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</si>
  <si>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</si>
  <si>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</si>
  <si>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</si>
  <si>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</si>
  <si>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</si>
  <si>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</si>
  <si>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</si>
  <si>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</si>
  <si>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</si>
  <si>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</si>
  <si>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</si>
  <si>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</si>
  <si>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</si>
  <si>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</si>
  <si>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</si>
  <si>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</si>
  <si>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</si>
  <si>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</si>
  <si>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</si>
  <si>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</si>
  <si>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</si>
  <si>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</si>
  <si>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</si>
  <si>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</si>
  <si>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</si>
  <si>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</si>
  <si>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</si>
  <si>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</si>
  <si>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</si>
  <si>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</si>
  <si>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</si>
  <si>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</si>
  <si>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</si>
  <si>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</si>
  <si>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</si>
  <si>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</si>
  <si>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</si>
  <si>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</si>
  <si>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</si>
  <si>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</si>
  <si>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</si>
  <si>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</si>
  <si>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</si>
  <si>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</si>
  <si>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</si>
  <si>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</si>
  <si>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</si>
  <si>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</si>
  <si>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</si>
  <si>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</si>
  <si>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</si>
  <si>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</si>
  <si>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</si>
  <si>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</si>
  <si>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</si>
  <si>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</si>
  <si>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</si>
  <si>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</si>
  <si>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</si>
  <si>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</si>
  <si>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</si>
  <si>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</si>
  <si>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</si>
  <si>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</si>
  <si>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</si>
  <si>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</si>
  <si>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</si>
  <si>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</si>
  <si>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</si>
  <si>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</si>
  <si>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</si>
  <si>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</si>
  <si>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</si>
  <si>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</si>
  <si>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</si>
  <si>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</si>
  <si>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</si>
  <si>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</si>
  <si>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</si>
  <si>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</si>
  <si>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</si>
  <si>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</si>
  <si>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</si>
  <si>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</si>
  <si>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</si>
  <si>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</si>
  <si>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</si>
  <si>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</si>
  <si>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</si>
  <si>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</si>
  <si>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</si>
  <si>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</si>
  <si>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</si>
  <si>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</si>
  <si>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</si>
  <si>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</si>
  <si>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</si>
  <si>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</si>
  <si>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</si>
  <si>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</si>
  <si>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</si>
  <si>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</si>
  <si>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</si>
  <si>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</si>
  <si>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</si>
  <si>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</si>
  <si>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</si>
  <si>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</si>
  <si>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</si>
  <si>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</si>
  <si>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</si>
  <si>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</si>
  <si>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</si>
  <si>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</si>
  <si>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</si>
  <si>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</si>
  <si>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</si>
  <si>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</si>
  <si>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</si>
  <si>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</si>
  <si>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</si>
  <si>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</si>
  <si>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</si>
  <si>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</si>
  <si>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</si>
  <si>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</si>
  <si>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</si>
  <si>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</si>
  <si>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</si>
  <si>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</si>
  <si>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</si>
  <si>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</si>
  <si>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</si>
  <si>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</si>
  <si>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</si>
  <si>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</si>
  <si>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</si>
  <si>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</si>
  <si>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</si>
  <si>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</si>
  <si>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</si>
  <si>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</si>
  <si>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</si>
  <si>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</si>
  <si>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</si>
  <si>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</si>
  <si>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</si>
  <si>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</si>
  <si>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</si>
  <si>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</si>
  <si>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</si>
  <si>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</si>
  <si>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</si>
  <si>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</si>
  <si>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</si>
  <si>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</si>
  <si>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</si>
  <si>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</si>
  <si>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</si>
  <si>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</si>
  <si>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</si>
  <si>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</si>
  <si>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</si>
  <si>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</si>
  <si>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</si>
  <si>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</si>
  <si>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</si>
  <si>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</si>
  <si>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</si>
  <si>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</si>
  <si>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</si>
  <si>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</si>
  <si>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</si>
  <si>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</si>
  <si>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</si>
  <si>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</si>
  <si>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</si>
  <si>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</si>
  <si>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</si>
  <si>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</si>
  <si>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</si>
  <si>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</si>
  <si>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</si>
  <si>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</si>
  <si>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</si>
  <si>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</si>
  <si>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</si>
  <si>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</si>
  <si>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</si>
  <si>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</si>
  <si>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</si>
  <si>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</si>
  <si>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</si>
  <si>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</si>
  <si>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</si>
  <si>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</si>
  <si>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</si>
  <si>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</si>
  <si>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</si>
  <si>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</si>
  <si>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</si>
  <si>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</si>
  <si>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</si>
  <si>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</si>
  <si>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</si>
  <si>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</si>
  <si>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</si>
  <si>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</si>
  <si>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</si>
  <si>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</si>
  <si>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</si>
  <si>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</si>
  <si>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</si>
  <si>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</si>
  <si>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</si>
  <si>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</si>
  <si>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</si>
  <si>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</si>
  <si>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</si>
  <si>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</si>
  <si>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</si>
  <si>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</si>
  <si>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</si>
  <si>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</si>
  <si>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</si>
  <si>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</si>
  <si>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</si>
  <si>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</si>
  <si>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</si>
  <si>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</si>
  <si>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</si>
  <si>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</si>
  <si>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</si>
  <si>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</si>
  <si>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</si>
  <si>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</si>
  <si>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</si>
  <si>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</si>
  <si>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</si>
  <si>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</si>
  <si>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</si>
  <si>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</si>
  <si>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</si>
  <si>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</si>
  <si>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</si>
  <si>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</si>
  <si>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</si>
  <si>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</si>
  <si>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</si>
  <si>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</si>
  <si>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</si>
  <si>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</si>
  <si>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</si>
  <si>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</si>
  <si>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</si>
  <si>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</si>
  <si>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</si>
  <si>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</si>
  <si>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</si>
  <si>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</si>
  <si>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</si>
  <si>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</si>
  <si>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</si>
  <si>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</si>
  <si>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</si>
  <si>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</si>
  <si>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</si>
  <si>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</si>
  <si>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</si>
  <si>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</si>
  <si>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</si>
  <si>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</si>
  <si>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</si>
  <si>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</si>
  <si>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</si>
  <si>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</si>
  <si>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</si>
  <si>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</si>
  <si>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</si>
  <si>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</si>
  <si>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</si>
  <si>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</si>
  <si>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</si>
  <si>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</si>
  <si>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</si>
  <si>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</si>
  <si>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</si>
  <si>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</si>
  <si>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</si>
  <si>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</si>
  <si>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</si>
  <si>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</si>
  <si>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</si>
  <si>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</si>
  <si>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</si>
  <si>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</si>
  <si>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</si>
  <si>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</si>
  <si>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</si>
  <si>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</si>
  <si>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</si>
  <si>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</si>
  <si>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</si>
  <si>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</si>
  <si>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</si>
  <si>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</si>
  <si>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</si>
  <si>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</si>
  <si>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</si>
  <si>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</si>
  <si>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</si>
  <si>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</si>
  <si>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</si>
  <si>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</si>
  <si>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</si>
  <si>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</si>
  <si>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</si>
  <si>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</si>
  <si>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</si>
  <si>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</si>
  <si>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</si>
  <si>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</si>
  <si>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</si>
  <si>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</si>
  <si>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</si>
  <si>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</si>
  <si>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</si>
  <si>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</si>
  <si>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</si>
  <si>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</si>
  <si>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</si>
  <si>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</si>
  <si>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</si>
  <si>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</si>
  <si>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</si>
  <si>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</si>
  <si>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</si>
  <si>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</si>
  <si>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</si>
  <si>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</si>
  <si>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</si>
  <si>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</si>
  <si>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</si>
  <si>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</si>
  <si>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</si>
  <si>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</si>
  <si>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</si>
  <si>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</si>
  <si>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</si>
  <si>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</si>
  <si>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</si>
  <si>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</si>
  <si>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</si>
  <si>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</si>
  <si>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</si>
  <si>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</si>
  <si>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</si>
  <si>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</si>
  <si>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</si>
  <si>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</si>
  <si>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</si>
  <si>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</si>
  <si>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</si>
  <si>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</si>
  <si>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</si>
  <si>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</si>
  <si>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</si>
  <si>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</si>
  <si>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</si>
  <si>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</si>
  <si>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</si>
  <si>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</si>
  <si>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</si>
  <si>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</si>
  <si>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</si>
  <si>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</si>
  <si>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</si>
  <si>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</si>
  <si>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</si>
  <si>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</si>
  <si>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</si>
  <si>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</si>
  <si>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</si>
  <si>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</si>
  <si>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</si>
  <si>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</si>
  <si>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</si>
  <si>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</si>
  <si>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</si>
  <si>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</si>
  <si>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</si>
  <si>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</si>
  <si>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</si>
  <si>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</si>
  <si>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</si>
  <si>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</si>
  <si>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</si>
  <si>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</si>
  <si>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</si>
  <si>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</si>
  <si>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</si>
  <si>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</si>
  <si>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</si>
  <si>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</si>
  <si>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</si>
  <si>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</si>
  <si>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</si>
  <si>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</si>
  <si>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</si>
  <si>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</si>
  <si>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</si>
  <si>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</si>
  <si>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</si>
  <si>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</si>
  <si>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</si>
  <si>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</si>
  <si>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</si>
  <si>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</si>
  <si>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</si>
  <si>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</si>
  <si>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</si>
  <si>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</si>
  <si>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</si>
  <si>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</si>
  <si>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</si>
  <si>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</si>
  <si>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</si>
  <si>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</si>
  <si>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</si>
  <si>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</si>
  <si>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</si>
  <si>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</si>
  <si>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</si>
  <si>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</si>
  <si>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</si>
  <si>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</si>
  <si>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</si>
  <si>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</si>
  <si>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</si>
  <si>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</si>
  <si>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</si>
  <si>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</si>
  <si>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</si>
  <si>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</si>
  <si>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</si>
  <si>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</si>
  <si>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</si>
  <si>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</si>
  <si>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</si>
  <si>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</si>
  <si>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</si>
  <si>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</si>
  <si>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</si>
  <si>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</si>
  <si>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</si>
  <si>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</si>
  <si>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</si>
  <si>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</si>
  <si>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</si>
  <si>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</si>
  <si>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</si>
  <si>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</si>
  <si>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</si>
  <si>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</si>
  <si>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</si>
  <si>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</si>
  <si>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</si>
  <si>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</si>
  <si>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</si>
  <si>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</si>
  <si>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</si>
  <si>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</si>
  <si>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</si>
  <si>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</si>
  <si>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</si>
  <si>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</si>
  <si>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</si>
  <si>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</si>
  <si>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</si>
  <si>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</si>
  <si>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</si>
  <si>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</si>
  <si>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</si>
  <si>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</si>
  <si>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</si>
  <si>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</si>
  <si>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</si>
  <si>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</si>
  <si>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</si>
  <si>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</si>
  <si>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</si>
  <si>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</si>
  <si>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</si>
  <si>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</si>
  <si>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</si>
  <si>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</si>
  <si>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</si>
  <si>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</si>
  <si>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</si>
  <si>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</si>
  <si>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</si>
  <si>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</si>
  <si>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</si>
  <si>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</si>
  <si>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</si>
  <si>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</si>
  <si>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</si>
  <si>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</si>
  <si>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</si>
  <si>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</si>
  <si>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</si>
  <si>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</si>
  <si>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</si>
  <si>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</si>
  <si>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</si>
  <si>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</si>
  <si>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</si>
  <si>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</si>
  <si>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</si>
  <si>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</si>
  <si>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</si>
  <si>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</si>
  <si>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</si>
  <si>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</si>
  <si>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</si>
  <si>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</si>
  <si>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</si>
  <si>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</si>
  <si>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</si>
  <si>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</si>
  <si>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</si>
  <si>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</si>
  <si>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</si>
  <si>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</si>
  <si>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</si>
  <si>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</si>
  <si>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</si>
  <si>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</si>
  <si>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</si>
  <si>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</si>
  <si>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</si>
  <si>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</si>
  <si>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</si>
  <si>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</si>
  <si>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</si>
  <si>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</si>
  <si>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</si>
  <si>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</si>
  <si>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</si>
  <si>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</si>
  <si>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</si>
  <si>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</si>
  <si>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</si>
  <si>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</si>
  <si>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</si>
  <si>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</si>
  <si>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</si>
  <si>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</si>
  <si>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</si>
  <si>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</si>
  <si>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</si>
  <si>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</si>
  <si>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</si>
  <si>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</si>
  <si>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</si>
  <si>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</si>
  <si>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</si>
  <si>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</si>
  <si>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</si>
  <si>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</si>
  <si>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</si>
  <si>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</si>
  <si>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</si>
  <si>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</si>
  <si>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</si>
  <si>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</si>
  <si>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</si>
  <si>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</si>
  <si>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</si>
  <si>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</si>
  <si>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</si>
  <si>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</si>
  <si>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</si>
  <si>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</si>
  <si>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</si>
  <si>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</si>
  <si>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</si>
  <si>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</si>
  <si>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</si>
  <si>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</si>
  <si>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</si>
  <si>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</si>
  <si>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</si>
  <si>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</si>
  <si>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</si>
  <si>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</si>
  <si>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</si>
  <si>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</si>
  <si>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</si>
  <si>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</si>
  <si>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</si>
  <si>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</si>
  <si>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</si>
  <si>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</si>
  <si>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</si>
  <si>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</si>
  <si>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</si>
  <si>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</si>
  <si>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</si>
  <si>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</si>
  <si>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</si>
  <si>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</si>
  <si>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</si>
  <si>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</si>
  <si>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</si>
  <si>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</si>
  <si>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</si>
  <si>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</si>
  <si>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</si>
  <si>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</si>
  <si>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</si>
  <si>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</si>
  <si>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</si>
  <si>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</si>
  <si>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</si>
  <si>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</si>
  <si>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</si>
  <si>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</si>
  <si>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</si>
  <si>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</si>
  <si>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</si>
  <si>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</si>
  <si>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</si>
  <si>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</si>
  <si>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</si>
  <si>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</si>
  <si>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</si>
  <si>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</si>
  <si>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</si>
  <si>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</si>
  <si>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</si>
  <si>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</si>
  <si>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</si>
  <si>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</si>
  <si>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</si>
  <si>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</si>
  <si>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</si>
  <si>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</si>
  <si>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</si>
  <si>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</si>
  <si>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</si>
  <si>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</si>
  <si>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</si>
  <si>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</si>
  <si>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</si>
  <si>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</si>
  <si>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</si>
  <si>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</si>
  <si>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</si>
  <si>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</si>
  <si>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</si>
  <si>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</si>
  <si>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</si>
  <si>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</si>
  <si>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</si>
  <si>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</si>
  <si>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</si>
  <si>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</si>
  <si>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</si>
  <si>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</si>
  <si>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</si>
  <si>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</si>
  <si>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</si>
  <si>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</si>
  <si>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</si>
  <si>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</si>
  <si>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</si>
  <si>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</si>
  <si>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</si>
  <si>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</si>
  <si>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</si>
  <si>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</si>
  <si>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</si>
  <si>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</si>
  <si>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</si>
  <si>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</si>
  <si>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</si>
  <si>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</si>
  <si>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</si>
  <si>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</si>
  <si>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</si>
  <si>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</si>
  <si>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</si>
  <si>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</si>
  <si>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</si>
  <si>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</si>
  <si>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</si>
  <si>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</si>
  <si>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</si>
  <si>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</si>
  <si>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</si>
  <si>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</si>
  <si>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</si>
  <si>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</si>
  <si>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</si>
  <si>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</si>
  <si>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</si>
  <si>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</si>
  <si>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</si>
  <si>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</si>
  <si>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</si>
  <si>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</si>
  <si>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</si>
  <si>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</si>
  <si>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</si>
  <si>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</si>
  <si>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</si>
  <si>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</si>
  <si>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</si>
  <si>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</si>
  <si>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</si>
  <si>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</si>
  <si>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</si>
  <si>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</si>
  <si>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</si>
  <si>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</si>
  <si>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</si>
  <si>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</si>
  <si>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</si>
  <si>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</si>
  <si>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</si>
  <si>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</si>
  <si>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</si>
  <si>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</si>
  <si>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</si>
  <si>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</si>
  <si>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</si>
  <si>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</si>
  <si>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</si>
  <si>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</si>
  <si>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</si>
  <si>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</si>
  <si>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</si>
  <si>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</si>
  <si>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</si>
  <si>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</si>
  <si>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</si>
  <si>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</si>
  <si>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</si>
  <si>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</si>
  <si>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</si>
  <si>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</si>
  <si>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</si>
  <si>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</si>
  <si>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</si>
  <si>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</si>
  <si>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</si>
  <si>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</si>
  <si>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</si>
  <si>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</si>
  <si>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</si>
  <si>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</si>
  <si>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</si>
  <si>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</si>
  <si>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</si>
  <si>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</si>
  <si>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</si>
  <si>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</si>
  <si>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</si>
  <si>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</si>
  <si>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</si>
  <si>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</si>
  <si>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</si>
  <si>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</si>
  <si>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</si>
  <si>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</si>
  <si>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</si>
  <si>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</si>
  <si>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</si>
  <si>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</si>
  <si>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</si>
  <si>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</si>
  <si>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</si>
  <si>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</si>
  <si>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</si>
  <si>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</si>
  <si>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</si>
  <si>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</si>
  <si>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</si>
  <si>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</si>
  <si>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</si>
  <si>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</si>
  <si>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</si>
  <si>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</si>
  <si>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</si>
  <si>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</si>
  <si>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</si>
  <si>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</si>
  <si>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</si>
  <si>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</si>
  <si>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</si>
  <si>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</si>
  <si>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</si>
  <si>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</si>
  <si>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</si>
  <si>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</si>
  <si>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</si>
  <si>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</si>
  <si>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</si>
  <si>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</si>
  <si>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</si>
  <si>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</si>
  <si>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</si>
  <si>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</si>
  <si>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</si>
  <si>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</si>
  <si>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</si>
  <si>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</si>
  <si>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</si>
  <si>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</si>
  <si>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</si>
  <si>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</si>
  <si>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</si>
  <si>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</si>
  <si>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</si>
  <si>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</si>
  <si>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</si>
  <si>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</si>
  <si>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</si>
  <si>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</si>
  <si>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</si>
  <si>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</si>
  <si>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</si>
  <si>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</si>
  <si>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</si>
  <si>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</si>
  <si>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</si>
  <si>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</si>
  <si>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</si>
  <si>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</si>
  <si>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</si>
  <si>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</si>
  <si>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</si>
  <si>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</si>
  <si>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</si>
  <si>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</si>
  <si>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</si>
  <si>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</si>
  <si>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</si>
  <si>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</si>
  <si>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</si>
  <si>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</si>
  <si>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</si>
  <si>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</si>
  <si>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</si>
  <si>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</si>
  <si>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</si>
  <si>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</si>
  <si>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</si>
  <si>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</si>
  <si>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</si>
  <si>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</si>
  <si>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</si>
  <si>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</si>
  <si>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</si>
  <si>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</si>
  <si>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</si>
  <si>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</si>
  <si>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</si>
  <si>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</si>
  <si>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</si>
  <si>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</si>
  <si>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</si>
  <si>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</si>
  <si>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</si>
  <si>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</si>
  <si>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</si>
  <si>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</si>
  <si>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</si>
  <si>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</si>
  <si>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</si>
  <si>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</si>
  <si>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</si>
  <si>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</si>
  <si>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</si>
  <si>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</si>
  <si>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</si>
  <si>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</si>
  <si>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</si>
  <si>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</si>
  <si>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</si>
  <si>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</si>
  <si>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</si>
  <si>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</si>
  <si>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</si>
  <si>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</si>
  <si>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</si>
  <si>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</si>
  <si>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</si>
  <si>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</si>
  <si>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</si>
  <si>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</si>
  <si>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</si>
  <si>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</si>
  <si>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</si>
  <si>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</si>
  <si>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</si>
  <si>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</si>
  <si>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</si>
  <si>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</si>
  <si>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</si>
  <si>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</si>
  <si>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</si>
  <si>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</si>
  <si>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</si>
  <si>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</si>
  <si>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</si>
  <si>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</si>
  <si>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</si>
  <si>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</si>
  <si>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</si>
  <si>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</si>
  <si>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</si>
  <si>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</si>
  <si>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</si>
  <si>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</si>
  <si>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</si>
  <si>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</si>
  <si>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</si>
  <si>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</si>
  <si>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</si>
  <si>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</si>
  <si>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</si>
  <si>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</si>
  <si>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</si>
  <si>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</si>
  <si>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</si>
  <si>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</si>
  <si>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</si>
  <si>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</si>
  <si>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</si>
  <si>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</si>
  <si>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</si>
  <si>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</si>
  <si>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</si>
  <si>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</si>
  <si>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</si>
  <si>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</si>
  <si>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</si>
  <si>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</si>
  <si>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</si>
  <si>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</si>
  <si>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</si>
  <si>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</si>
  <si>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</si>
  <si>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</si>
  <si>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</si>
  <si>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</si>
  <si>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</si>
  <si>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</si>
  <si>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</si>
  <si>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</si>
  <si>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</si>
  <si>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</si>
  <si>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</si>
  <si>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</si>
  <si>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</si>
  <si>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</si>
  <si>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</si>
  <si>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</si>
  <si>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</si>
  <si>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</si>
  <si>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</si>
  <si>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</si>
  <si>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</si>
  <si>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</si>
  <si>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</si>
  <si>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</si>
  <si>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</si>
  <si>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</si>
  <si>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</si>
  <si>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</si>
  <si>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</si>
  <si>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</si>
  <si>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</si>
  <si>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</si>
  <si>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</si>
  <si>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</si>
  <si>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</si>
  <si>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</si>
  <si>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</si>
  <si>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</si>
  <si>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</si>
  <si>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</si>
  <si>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</si>
  <si>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</si>
  <si>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</si>
  <si>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</si>
  <si>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</si>
  <si>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</si>
  <si>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</si>
  <si>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</si>
  <si>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</si>
  <si>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</si>
  <si>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</si>
  <si>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</si>
  <si>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</si>
  <si>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</si>
  <si>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</si>
  <si>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</si>
  <si>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</si>
  <si>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</si>
  <si>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</si>
  <si>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</si>
  <si>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</si>
  <si>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</si>
  <si>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</si>
  <si>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</si>
  <si>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</si>
  <si>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</si>
  <si>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</si>
  <si>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</si>
  <si>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</si>
  <si>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</si>
  <si>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</si>
  <si>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</si>
  <si>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</si>
  <si>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</si>
  <si>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</si>
  <si>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</si>
  <si>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</si>
  <si>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</si>
  <si>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</si>
  <si>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</si>
  <si>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</si>
  <si>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</si>
  <si>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</si>
  <si>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</si>
  <si>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</si>
  <si>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</si>
  <si>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</si>
  <si>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</si>
  <si>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</si>
  <si>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</si>
  <si>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</si>
  <si>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</si>
  <si>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</si>
  <si>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</si>
  <si>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</si>
  <si>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</si>
  <si>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</si>
  <si>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</si>
  <si>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</si>
  <si>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</si>
  <si>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</si>
  <si>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</si>
  <si>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</si>
  <si>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</si>
  <si>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</si>
  <si>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</si>
  <si>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</si>
  <si>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</si>
  <si>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</si>
  <si>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</si>
  <si>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</si>
  <si>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</si>
  <si>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</si>
  <si>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</si>
  <si>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</si>
  <si>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</si>
  <si>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</si>
  <si>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</si>
  <si>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</si>
  <si>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</si>
  <si>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</si>
  <si>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</si>
  <si>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</si>
  <si>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</si>
  <si>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</si>
  <si>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</si>
  <si>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</si>
  <si>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</si>
  <si>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</si>
  <si>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</si>
  <si>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</si>
  <si>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</si>
  <si>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</si>
  <si>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</si>
  <si>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</si>
  <si>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</si>
  <si>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</si>
  <si>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</si>
  <si>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</si>
  <si>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</si>
  <si>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</si>
  <si>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</si>
  <si>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</si>
  <si>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</si>
  <si>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</si>
  <si>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</si>
  <si>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</si>
  <si>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</si>
  <si>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</si>
  <si>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</si>
  <si>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</si>
  <si>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</si>
  <si>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</si>
  <si>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</si>
  <si>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</si>
  <si>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</si>
  <si>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</si>
  <si>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</si>
  <si>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</si>
  <si>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</si>
  <si>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</si>
  <si>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</si>
  <si>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</si>
  <si>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</si>
  <si>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</si>
  <si>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</si>
  <si>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</si>
  <si>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</si>
  <si>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</si>
  <si>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</si>
  <si>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</si>
  <si>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</si>
  <si>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</si>
  <si>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</si>
  <si>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</si>
  <si>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</si>
  <si>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</si>
  <si>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</si>
  <si>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</si>
  <si>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</si>
  <si>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</si>
  <si>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</si>
  <si>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</si>
  <si>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</si>
  <si>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</si>
  <si>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</si>
  <si>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</si>
  <si>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</si>
  <si>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</si>
  <si>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</si>
  <si>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</si>
  <si>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</si>
  <si>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</si>
  <si>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</si>
  <si>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</si>
  <si>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</si>
  <si>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</si>
  <si>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</si>
  <si>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</si>
  <si>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</si>
  <si>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</si>
  <si>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</si>
  <si>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</si>
  <si>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</si>
  <si>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</si>
  <si>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</si>
  <si>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</si>
  <si>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</si>
  <si>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</si>
  <si>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</si>
  <si>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</si>
  <si>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</si>
  <si>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</si>
  <si>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</si>
  <si>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</si>
  <si>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</si>
  <si>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</si>
  <si>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</si>
  <si>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</si>
  <si>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</si>
  <si>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</si>
  <si>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</si>
  <si>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</si>
  <si>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</si>
  <si>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</si>
  <si>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</si>
  <si>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</si>
  <si>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</si>
  <si>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</si>
  <si>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</si>
  <si>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</si>
  <si>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</si>
  <si>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</si>
  <si>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</si>
  <si>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</si>
  <si>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</si>
  <si>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</si>
  <si>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</si>
  <si>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</si>
  <si>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</si>
  <si>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</si>
  <si>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</si>
  <si>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</si>
  <si>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</si>
  <si>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</si>
  <si>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</si>
  <si>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</si>
  <si>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</si>
  <si>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</si>
  <si>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</si>
  <si>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</si>
  <si>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</si>
  <si>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</si>
  <si>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</si>
  <si>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</si>
  <si>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</si>
  <si>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</si>
  <si>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</si>
  <si>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</si>
  <si>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</si>
  <si>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</si>
  <si>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</si>
  <si>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</si>
  <si>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</si>
  <si>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</si>
  <si>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</si>
  <si>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</si>
  <si>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</si>
  <si>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</si>
  <si>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</si>
  <si>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</si>
  <si>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</si>
  <si>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</si>
  <si>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</si>
  <si>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</si>
  <si>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</si>
  <si>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</si>
  <si>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</si>
  <si>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</si>
  <si>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</si>
  <si>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</si>
  <si>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</si>
  <si>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</si>
  <si>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</si>
  <si>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</si>
  <si>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</si>
  <si>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</si>
  <si>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</si>
  <si>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</si>
  <si>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</si>
  <si>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</si>
  <si>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</si>
  <si>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</si>
  <si>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</si>
  <si>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</si>
  <si>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</si>
  <si>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</si>
  <si>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</si>
  <si>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</si>
  <si>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</si>
  <si>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</si>
  <si>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</si>
  <si>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</si>
  <si>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</si>
  <si>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</si>
  <si>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</si>
  <si>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</si>
  <si>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</si>
  <si>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</si>
  <si>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</si>
  <si>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</si>
  <si>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</si>
  <si>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</si>
  <si>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</si>
  <si>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</si>
  <si>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</si>
  <si>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</si>
  <si>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</si>
  <si>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</si>
  <si>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</si>
  <si>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</si>
  <si>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</si>
  <si>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</si>
  <si>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</si>
  <si>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</si>
  <si>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</si>
  <si>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</si>
  <si>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</si>
  <si>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</si>
  <si>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</si>
  <si>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</si>
  <si>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</si>
  <si>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</si>
  <si>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</si>
  <si>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</si>
  <si>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</si>
  <si>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</si>
  <si>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</si>
  <si>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</si>
  <si>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</si>
  <si>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</si>
  <si>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</si>
  <si>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</si>
  <si>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</si>
  <si>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</si>
  <si>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</si>
  <si>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</si>
  <si>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</si>
  <si>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</si>
  <si>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</si>
  <si>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</si>
  <si>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</si>
  <si>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</si>
  <si>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</si>
  <si>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</si>
  <si>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</si>
  <si>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</si>
  <si>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</si>
  <si>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</si>
  <si>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</si>
  <si>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</si>
  <si>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</si>
  <si>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</si>
  <si>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</si>
  <si>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</si>
  <si>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</si>
  <si>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</si>
  <si>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</si>
  <si>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</si>
  <si>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</si>
  <si>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</si>
  <si>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</si>
  <si>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</si>
  <si>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</si>
  <si>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</si>
  <si>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</si>
  <si>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</si>
  <si>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</si>
  <si>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</si>
  <si>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</si>
  <si>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</si>
  <si>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</si>
  <si>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</si>
  <si>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</si>
  <si>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</si>
  <si>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</si>
  <si>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</si>
  <si>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</si>
  <si>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</si>
  <si>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</si>
  <si>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</si>
  <si>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</si>
  <si>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</si>
  <si>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</si>
  <si>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</si>
  <si>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</si>
  <si>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</si>
  <si>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</si>
  <si>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</si>
  <si>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</si>
  <si>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</si>
  <si>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</si>
  <si>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</si>
  <si>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</si>
  <si>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</si>
  <si>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</si>
  <si>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</si>
  <si>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</si>
  <si>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</si>
  <si>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</si>
  <si>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</si>
  <si>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</si>
  <si>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</si>
  <si>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</si>
  <si>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</si>
  <si>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</si>
  <si>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</si>
  <si>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</si>
  <si>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</si>
  <si>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</si>
  <si>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</si>
  <si>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</si>
  <si>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</si>
  <si>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</si>
  <si>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</si>
  <si>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</si>
  <si>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</si>
  <si>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</si>
  <si>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</si>
  <si>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</si>
  <si>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</si>
  <si>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</si>
  <si>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</si>
  <si>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</si>
  <si>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</si>
  <si>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</si>
  <si>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</si>
  <si>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</si>
  <si>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</si>
  <si>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</si>
  <si>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</si>
  <si>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</si>
  <si>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</si>
  <si>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</si>
  <si>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</si>
  <si>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</si>
  <si>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</si>
  <si>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</si>
  <si>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</si>
  <si>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</si>
  <si>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</si>
  <si>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</si>
  <si>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</si>
  <si>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</si>
  <si>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</si>
  <si>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</si>
  <si>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</si>
  <si>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</si>
  <si>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</si>
  <si>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</si>
  <si>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</si>
  <si>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</si>
  <si>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</si>
  <si>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</si>
  <si>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</si>
  <si>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</si>
  <si>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</si>
  <si>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</si>
  <si>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</si>
  <si>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</si>
  <si>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</si>
  <si>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</si>
  <si>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</si>
  <si>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</si>
  <si>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</si>
  <si>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</si>
  <si>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</si>
  <si>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</si>
  <si>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</si>
  <si>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</si>
  <si>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</si>
  <si>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</si>
  <si>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</si>
  <si>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</si>
  <si>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</si>
  <si>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</si>
  <si>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</si>
  <si>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</si>
  <si>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</si>
  <si>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</si>
  <si>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</si>
  <si>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</si>
  <si>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</si>
  <si>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</si>
  <si>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</si>
  <si>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</si>
  <si>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</si>
  <si>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</si>
  <si>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</si>
  <si>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</si>
  <si>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</si>
  <si>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</si>
  <si>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</si>
  <si>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</si>
  <si>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</si>
  <si>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</si>
  <si>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</si>
  <si>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</si>
  <si>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</si>
  <si>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</si>
  <si>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</si>
  <si>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</si>
  <si>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</si>
  <si>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</si>
  <si>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</si>
  <si>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</si>
  <si>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</si>
  <si>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</si>
  <si>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</si>
  <si>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</si>
  <si>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</si>
  <si>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</si>
  <si>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</si>
  <si>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</si>
  <si>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</si>
  <si>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</si>
  <si>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</si>
  <si>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</si>
  <si>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</si>
  <si>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</si>
  <si>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</si>
  <si>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</si>
  <si>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</si>
  <si>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</si>
  <si>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</si>
  <si>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</si>
  <si>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</si>
  <si>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</si>
  <si>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</si>
  <si>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</si>
  <si>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</si>
  <si>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</si>
  <si>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</si>
  <si>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</si>
  <si>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</si>
  <si>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</si>
  <si>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</si>
  <si>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</si>
  <si>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</si>
  <si>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</si>
  <si>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</si>
  <si>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</si>
  <si>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</si>
  <si>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</si>
  <si>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</si>
  <si>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</si>
  <si>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</si>
  <si>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</si>
  <si>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</si>
  <si>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</si>
  <si>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</si>
  <si>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</si>
  <si>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</si>
  <si>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</si>
  <si>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</si>
  <si>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</si>
  <si>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</si>
  <si>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</si>
  <si>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</si>
  <si>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</si>
  <si>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</si>
  <si>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</si>
  <si>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</si>
  <si>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</si>
  <si>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</si>
  <si>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</si>
  <si>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</si>
  <si>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</si>
  <si>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</si>
  <si>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</si>
  <si>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</si>
  <si>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</si>
  <si>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</si>
  <si>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</si>
  <si>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</si>
  <si>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</si>
  <si>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</si>
  <si>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</si>
  <si>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</si>
  <si>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</si>
  <si>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</si>
  <si>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</si>
  <si>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</si>
  <si>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</si>
  <si>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</si>
  <si>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</si>
  <si>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</si>
  <si>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</si>
  <si>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</si>
  <si>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</si>
  <si>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</si>
  <si>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</si>
  <si>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</si>
  <si>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</si>
  <si>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</si>
  <si>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</si>
  <si>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</si>
  <si>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</si>
  <si>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</si>
  <si>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</si>
  <si>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</si>
  <si>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</si>
  <si>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</si>
  <si>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</si>
  <si>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</si>
  <si>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</si>
  <si>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</si>
  <si>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</si>
  <si>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</si>
  <si>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</si>
  <si>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</si>
  <si>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</si>
  <si>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</si>
  <si>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</si>
  <si>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</si>
  <si>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</si>
  <si>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</si>
  <si>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</si>
  <si>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</si>
  <si>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</si>
  <si>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</si>
  <si>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</si>
  <si>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</si>
  <si>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</si>
  <si>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</si>
  <si>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</si>
  <si>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</si>
  <si>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</si>
  <si>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</si>
  <si>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</si>
  <si>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</si>
  <si>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</si>
  <si>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</si>
  <si>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</si>
  <si>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</si>
  <si>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</si>
  <si>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</si>
  <si>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</si>
  <si>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</si>
  <si>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</si>
  <si>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</si>
  <si>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</si>
  <si>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</si>
  <si>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</si>
  <si>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</si>
  <si>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</si>
  <si>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</si>
  <si>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</si>
  <si>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</si>
  <si>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</si>
  <si>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</si>
  <si>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</si>
  <si>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</si>
  <si>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</si>
  <si>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</si>
  <si>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</si>
  <si>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</si>
  <si>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</si>
  <si>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</si>
  <si>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</si>
  <si>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</si>
  <si>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</si>
  <si>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</si>
  <si>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</si>
  <si>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</si>
  <si>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</si>
  <si>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</si>
  <si>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</si>
  <si>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</si>
  <si>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</si>
  <si>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</si>
  <si>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</si>
  <si>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</si>
  <si>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</si>
  <si>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</si>
  <si>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</si>
  <si>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</si>
  <si>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</si>
  <si>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</si>
  <si>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</si>
  <si>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</si>
  <si>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</si>
  <si>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</si>
  <si>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</si>
  <si>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</si>
  <si>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</si>
  <si>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</si>
  <si>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</si>
  <si>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</si>
  <si>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</si>
  <si>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</si>
  <si>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</si>
  <si>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</si>
  <si>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</si>
  <si>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</si>
  <si>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</si>
  <si>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</si>
  <si>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</si>
  <si>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</si>
  <si>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</si>
  <si>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</si>
  <si>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</si>
  <si>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</si>
  <si>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</si>
  <si>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</si>
  <si>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</si>
  <si>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</si>
  <si>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</si>
  <si>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</si>
  <si>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</si>
  <si>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</si>
  <si>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</si>
  <si>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</si>
  <si>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</si>
  <si>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</si>
  <si>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</si>
  <si>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</si>
  <si>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</si>
  <si>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</si>
  <si>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</si>
  <si>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</si>
  <si>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</si>
  <si>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</si>
  <si>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</si>
  <si>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</si>
  <si>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</si>
  <si>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</si>
  <si>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</si>
  <si>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</si>
  <si>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</si>
  <si>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</si>
  <si>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</si>
  <si>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</si>
  <si>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</si>
  <si>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</si>
  <si>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</si>
  <si>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</si>
  <si>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</si>
  <si>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</si>
  <si>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</si>
  <si>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</si>
  <si>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</si>
  <si>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</si>
  <si>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</si>
  <si>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</si>
  <si>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</si>
  <si>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</si>
  <si>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</si>
  <si>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</si>
  <si>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</si>
  <si>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</si>
  <si>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</si>
  <si>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</si>
  <si>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</si>
  <si>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</si>
  <si>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</si>
  <si>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</si>
  <si>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</si>
  <si>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</si>
  <si>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</si>
  <si>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</si>
  <si>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</si>
  <si>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</si>
  <si>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</si>
  <si>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</si>
  <si>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</si>
  <si>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</si>
  <si>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</si>
  <si>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</si>
  <si>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</si>
  <si>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</si>
  <si>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</si>
  <si>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</si>
  <si>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</si>
  <si>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</si>
  <si>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</si>
  <si>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</si>
  <si>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</si>
  <si>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</si>
  <si>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</si>
  <si>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</si>
  <si>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</si>
  <si>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</si>
  <si>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</si>
  <si>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</si>
  <si>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</si>
  <si>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</si>
  <si>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</si>
  <si>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</si>
  <si>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</si>
  <si>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</si>
  <si>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</si>
  <si>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</si>
  <si>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</si>
  <si>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</si>
  <si>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</si>
  <si>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</si>
  <si>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</si>
  <si>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</si>
  <si>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</si>
  <si>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</si>
  <si>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</si>
  <si>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</si>
  <si>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</si>
  <si>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</si>
  <si>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</si>
  <si>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</si>
  <si>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</si>
  <si>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</si>
  <si>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</si>
  <si>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</si>
  <si>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</si>
  <si>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</si>
  <si>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</si>
  <si>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</si>
  <si>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</si>
  <si>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</si>
  <si>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</si>
  <si>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</si>
  <si>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</si>
  <si>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</si>
  <si>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</si>
  <si>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</si>
  <si>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</si>
  <si>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</si>
  <si>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</si>
  <si>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</si>
  <si>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</si>
  <si>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</si>
  <si>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</si>
  <si>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</si>
  <si>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</si>
  <si>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</si>
  <si>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</si>
  <si>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</si>
  <si>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</si>
  <si>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</si>
  <si>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</si>
  <si>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</si>
  <si>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</si>
  <si>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</si>
  <si>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</si>
  <si>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</si>
  <si>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</si>
  <si>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</si>
  <si>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</si>
  <si>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</si>
  <si>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</si>
  <si>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</si>
  <si>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</si>
  <si>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</si>
  <si>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</si>
  <si>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</si>
  <si>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</si>
  <si>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</si>
  <si>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</si>
  <si>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</si>
  <si>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</si>
  <si>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</si>
  <si>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</si>
  <si>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</si>
  <si>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</si>
  <si>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</si>
  <si>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</si>
  <si>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</si>
  <si>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</si>
  <si>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</si>
  <si>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</si>
  <si>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</si>
  <si>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</si>
  <si>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</si>
  <si>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</si>
  <si>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</si>
  <si>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</si>
  <si>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</si>
  <si>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</si>
  <si>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</si>
  <si>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</si>
  <si>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</si>
  <si>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</si>
  <si>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</si>
  <si>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</si>
  <si>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</si>
  <si>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</si>
  <si>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</si>
  <si>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</si>
  <si>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</si>
  <si>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</si>
  <si>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</si>
  <si>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</si>
  <si>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</si>
  <si>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</si>
  <si>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</si>
  <si>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</si>
  <si>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</si>
  <si>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</si>
  <si>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</si>
  <si>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</si>
  <si>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</si>
  <si>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</si>
  <si>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</si>
  <si>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</si>
  <si>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</si>
  <si>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</si>
  <si>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</si>
  <si>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</si>
  <si>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</si>
  <si>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</si>
  <si>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</si>
  <si>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</si>
  <si>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</si>
  <si>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</si>
  <si>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</si>
  <si>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</si>
  <si>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</si>
  <si>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</si>
  <si>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</si>
  <si>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</si>
  <si>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</si>
  <si>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</si>
  <si>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</si>
  <si>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</si>
  <si>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</si>
  <si>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</si>
  <si>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</si>
  <si>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</si>
  <si>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</si>
  <si>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</si>
  <si>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</si>
  <si>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</si>
  <si>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</si>
  <si>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</si>
  <si>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</si>
  <si>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</si>
  <si>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</si>
  <si>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</si>
  <si>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</si>
  <si>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</si>
  <si>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</si>
  <si>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</si>
  <si>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</si>
  <si>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</si>
  <si>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</si>
  <si>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</si>
  <si>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</si>
  <si>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</si>
  <si>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</si>
  <si>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</si>
  <si>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</si>
  <si>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</si>
  <si>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</si>
  <si>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</si>
  <si>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</si>
  <si>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</si>
  <si>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</si>
  <si>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</si>
  <si>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</si>
  <si>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</si>
  <si>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</si>
  <si>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</si>
  <si>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</si>
  <si>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</si>
  <si>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</si>
  <si>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</si>
  <si>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</si>
  <si>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</si>
  <si>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</si>
  <si>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</si>
  <si>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</si>
  <si>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</si>
  <si>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</si>
  <si>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</si>
  <si>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</si>
  <si>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</si>
  <si>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</si>
  <si>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</si>
  <si>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</si>
  <si>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</si>
  <si>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</si>
  <si>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</si>
  <si>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</si>
  <si>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</si>
  <si>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</si>
  <si>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</si>
  <si>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</si>
  <si>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</si>
  <si>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</si>
  <si>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</si>
  <si>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</si>
  <si>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</si>
  <si>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</si>
  <si>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</si>
  <si>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</si>
  <si>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</si>
  <si>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</si>
  <si>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</si>
  <si>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</si>
  <si>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</si>
  <si>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</si>
  <si>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</si>
  <si>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</si>
  <si>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</si>
  <si>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</si>
  <si>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</si>
  <si>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</si>
  <si>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</si>
  <si>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</si>
  <si>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</si>
  <si>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</si>
  <si>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</si>
  <si>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</si>
  <si>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</si>
  <si>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</si>
  <si>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</si>
  <si>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</si>
  <si>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</si>
  <si>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</si>
  <si>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</si>
  <si>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</si>
  <si>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</si>
  <si>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</si>
  <si>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</si>
  <si>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</si>
  <si>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</si>
  <si>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</si>
  <si>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</si>
  <si>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</si>
  <si>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</si>
  <si>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</si>
  <si>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</si>
  <si>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</si>
  <si>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</si>
  <si>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</si>
  <si>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</si>
  <si>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</si>
  <si>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</si>
  <si>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</si>
  <si>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</si>
  <si>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</si>
  <si>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</si>
  <si>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</si>
  <si>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</si>
  <si>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</si>
  <si>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</si>
  <si>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</si>
  <si>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</si>
  <si>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</si>
  <si>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</si>
  <si>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</si>
  <si>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</si>
  <si>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</si>
  <si>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</si>
  <si>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</si>
  <si>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</si>
  <si>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</si>
  <si>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</si>
  <si>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</si>
  <si>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</si>
  <si>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</si>
  <si>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</si>
  <si>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</si>
  <si>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</si>
  <si>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</si>
  <si>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</si>
  <si>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</si>
  <si>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</si>
  <si>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</si>
  <si>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</si>
  <si>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</si>
  <si>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</si>
  <si>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</si>
  <si>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</si>
  <si>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</si>
  <si>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</si>
  <si>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</si>
  <si>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</si>
  <si>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</si>
  <si>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</si>
  <si>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</si>
  <si>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</si>
  <si>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</si>
  <si>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</si>
  <si>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</si>
  <si>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</si>
  <si>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</si>
  <si>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</si>
  <si>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</si>
  <si>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</si>
  <si>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</si>
  <si>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</si>
  <si>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</si>
  <si>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</si>
  <si>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</si>
  <si>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</si>
  <si>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</si>
  <si>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</si>
  <si>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</si>
  <si>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</si>
  <si>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</si>
  <si>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</si>
  <si>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</si>
  <si>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</si>
  <si>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</si>
  <si>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</si>
  <si>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</si>
  <si>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</si>
  <si>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</si>
  <si>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</si>
  <si>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</si>
  <si>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</si>
  <si>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</si>
  <si>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</si>
  <si>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</si>
  <si>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</si>
  <si>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</si>
  <si>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</si>
  <si>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</si>
  <si>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</si>
  <si>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</si>
  <si>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</si>
  <si>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</si>
  <si>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</si>
  <si>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</si>
  <si>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</si>
  <si>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</si>
  <si>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</si>
  <si>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</si>
  <si>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</si>
  <si>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</si>
  <si>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</si>
  <si>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</si>
  <si>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</si>
  <si>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</si>
  <si>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</si>
  <si>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</si>
  <si>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</si>
  <si>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</si>
  <si>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</si>
  <si>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</si>
  <si>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</si>
  <si>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</si>
  <si>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</si>
  <si>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</si>
  <si>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</si>
  <si>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</si>
  <si>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</si>
  <si>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</si>
  <si>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</si>
  <si>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</si>
  <si>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</si>
  <si>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</si>
  <si>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</si>
  <si>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</si>
  <si>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</si>
  <si>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</si>
  <si>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</si>
  <si>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</si>
  <si>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</si>
  <si>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</si>
  <si>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</si>
  <si>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</si>
  <si>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</si>
  <si>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</si>
  <si>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</si>
  <si>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</si>
  <si>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</si>
  <si>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</si>
  <si>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</si>
  <si>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</si>
  <si>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</si>
  <si>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</si>
  <si>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</si>
  <si>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</si>
  <si>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</si>
  <si>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</si>
  <si>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</si>
  <si>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</si>
  <si>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</si>
  <si>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</si>
  <si>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</si>
  <si>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</si>
  <si>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</si>
  <si>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</si>
  <si>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</si>
  <si>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</si>
  <si>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</si>
  <si>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</si>
  <si>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</si>
  <si>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</si>
  <si>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</si>
  <si>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</si>
  <si>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</si>
  <si>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</si>
  <si>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</si>
  <si>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</si>
  <si>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</si>
  <si>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</si>
  <si>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</si>
  <si>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</si>
  <si>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</si>
  <si>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</si>
  <si>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</si>
  <si>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</si>
  <si>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</si>
  <si>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</si>
  <si>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</si>
  <si>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</si>
  <si>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</si>
  <si>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</si>
  <si>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</si>
  <si>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</si>
  <si>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</si>
  <si>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</si>
  <si>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</si>
  <si>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</si>
  <si>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</si>
  <si>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</si>
  <si>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</si>
  <si>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</si>
  <si>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</si>
  <si>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</si>
  <si>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</si>
  <si>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</si>
  <si>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</si>
  <si>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</si>
  <si>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</si>
  <si>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</si>
  <si>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</si>
  <si>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</si>
  <si>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</si>
  <si>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</si>
  <si>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</si>
  <si>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</si>
  <si>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</si>
  <si>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</si>
  <si>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</si>
  <si>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</si>
  <si>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</si>
  <si>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</si>
  <si>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</si>
  <si>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</si>
  <si>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</si>
  <si>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</si>
  <si>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</si>
  <si>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</si>
  <si>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</si>
  <si>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</si>
  <si>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</si>
  <si>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</si>
  <si>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</si>
  <si>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</si>
  <si>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</si>
  <si>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</si>
  <si>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</si>
  <si>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</si>
  <si>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</si>
  <si>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</si>
  <si>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</si>
  <si>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</si>
  <si>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</si>
  <si>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</si>
  <si>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</si>
  <si>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</si>
  <si>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</si>
  <si>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</si>
  <si>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</si>
  <si>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</si>
  <si>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</si>
  <si>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</si>
  <si>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</si>
  <si>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</si>
  <si>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</si>
  <si>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</si>
  <si>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</si>
  <si>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</si>
  <si>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</si>
  <si>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</si>
  <si>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</si>
  <si>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</si>
  <si>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</si>
  <si>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</si>
  <si>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</si>
  <si>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</si>
  <si>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</si>
  <si>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</si>
  <si>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</si>
  <si>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</si>
  <si>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</si>
  <si>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</si>
  <si>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</si>
  <si>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</si>
  <si>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</si>
  <si>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</si>
  <si>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</si>
  <si>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</si>
  <si>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</si>
  <si>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</si>
  <si>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</si>
  <si>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</si>
  <si>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</si>
  <si>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</si>
  <si>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</si>
  <si>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</si>
  <si>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</si>
  <si>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</si>
  <si>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</si>
  <si>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</si>
  <si>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</si>
  <si>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</si>
  <si>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</si>
  <si>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</si>
  <si>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</si>
  <si>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</si>
  <si>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</si>
  <si>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</si>
  <si>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</si>
  <si>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</si>
  <si>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</si>
  <si>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</si>
  <si>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</si>
  <si>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</si>
  <si>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</si>
  <si>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</si>
  <si>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</si>
  <si>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</si>
  <si>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</si>
  <si>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</si>
  <si>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</si>
  <si>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</si>
  <si>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</si>
  <si>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</si>
  <si>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</si>
  <si>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</si>
  <si>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</si>
  <si>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</si>
  <si>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</si>
  <si>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</si>
  <si>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</si>
  <si>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</si>
  <si>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</si>
  <si>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</si>
  <si>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</si>
  <si>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</si>
  <si>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</si>
  <si>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</si>
  <si>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</si>
  <si>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</si>
  <si>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</si>
  <si>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</si>
  <si>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</si>
  <si>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</si>
  <si>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</si>
  <si>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</si>
  <si>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</si>
  <si>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</si>
  <si>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</si>
  <si>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</si>
  <si>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</si>
  <si>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</si>
  <si>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</si>
  <si>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</si>
  <si>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</si>
  <si>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</si>
  <si>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</si>
  <si>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</si>
  <si>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</si>
  <si>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</si>
  <si>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</si>
  <si>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</si>
  <si>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</si>
  <si>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</si>
  <si>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</si>
  <si>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</si>
  <si>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</si>
  <si>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</si>
  <si>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</si>
  <si>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</si>
  <si>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</si>
  <si>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</si>
  <si>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</si>
  <si>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</si>
  <si>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</si>
  <si>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</si>
  <si>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</si>
  <si>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</si>
  <si>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</si>
  <si>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</si>
  <si>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</si>
  <si>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</si>
  <si>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</si>
  <si>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</si>
  <si>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</si>
  <si>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</si>
  <si>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</si>
  <si>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</si>
  <si>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</si>
  <si>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</si>
  <si>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</si>
  <si>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</si>
  <si>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</si>
  <si>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</si>
  <si>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</si>
  <si>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</si>
  <si>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</si>
  <si>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</si>
  <si>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</si>
  <si>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</si>
  <si>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</si>
  <si>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</si>
  <si>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</si>
  <si>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</si>
  <si>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</si>
  <si>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</si>
  <si>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</si>
  <si>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</si>
  <si>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</si>
  <si>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</si>
  <si>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</si>
  <si>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</si>
  <si>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</si>
  <si>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</si>
  <si>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</si>
  <si>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</si>
  <si>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</si>
  <si>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</si>
  <si>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</si>
  <si>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</si>
  <si>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</si>
  <si>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</si>
  <si>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</si>
  <si>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</si>
  <si>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</si>
  <si>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</si>
  <si>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</si>
  <si>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</si>
  <si>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</si>
  <si>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</si>
  <si>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</si>
  <si>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</si>
  <si>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</si>
  <si>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</si>
  <si>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</si>
  <si>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</si>
  <si>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</si>
  <si>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</si>
  <si>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</si>
  <si>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</si>
  <si>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</si>
  <si>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</si>
  <si>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</si>
  <si>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</si>
  <si>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</si>
  <si>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</si>
  <si>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</si>
  <si>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</si>
  <si>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</si>
  <si>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</si>
  <si>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</si>
  <si>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</si>
  <si>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</si>
  <si>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</si>
  <si>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</si>
  <si>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</si>
  <si>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</si>
  <si>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</si>
  <si>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</si>
  <si>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</si>
  <si>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</si>
  <si>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</si>
  <si>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</si>
  <si>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</si>
  <si>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</si>
  <si>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</si>
  <si>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</si>
  <si>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</si>
  <si>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</si>
  <si>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</si>
  <si>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</si>
  <si>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</si>
  <si>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</si>
  <si>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</si>
  <si>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</si>
  <si>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</si>
  <si>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</si>
  <si>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</si>
  <si>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</si>
  <si>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</si>
  <si>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</si>
  <si>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</si>
  <si>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</si>
  <si>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</si>
  <si>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</si>
  <si>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</si>
  <si>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</si>
  <si>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</si>
  <si>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</si>
  <si>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</si>
  <si>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</si>
  <si>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</si>
  <si>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</si>
  <si>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</si>
  <si>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</si>
  <si>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</si>
  <si>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</si>
  <si>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</si>
  <si>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</si>
  <si>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</si>
  <si>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</si>
  <si>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</si>
  <si>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</si>
  <si>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</si>
  <si>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</si>
  <si>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</si>
  <si>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</si>
  <si>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</si>
  <si>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</si>
  <si>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</si>
  <si>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</si>
  <si>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</si>
  <si>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</si>
  <si>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</si>
  <si>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</si>
  <si>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</si>
  <si>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</si>
  <si>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</si>
  <si>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</si>
  <si>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</si>
  <si>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</si>
  <si>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</si>
  <si>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</si>
  <si>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</si>
  <si>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</si>
  <si>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</si>
  <si>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</si>
  <si>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</si>
  <si>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</si>
  <si>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</si>
  <si>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</si>
  <si>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</si>
  <si>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</si>
  <si>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</si>
  <si>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</si>
  <si>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</si>
  <si>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</si>
  <si>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</si>
  <si>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</si>
  <si>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</si>
  <si>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</si>
  <si>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</si>
  <si>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</si>
  <si>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</si>
  <si>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</si>
  <si>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</si>
  <si>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</si>
  <si>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</si>
  <si>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</si>
  <si>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</si>
  <si>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</si>
  <si>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</si>
  <si>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</si>
  <si>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</si>
  <si>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</si>
  <si>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</si>
  <si>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</si>
  <si>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</si>
  <si>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</si>
  <si>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</si>
  <si>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</si>
  <si>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</si>
  <si>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</si>
  <si>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</si>
  <si>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</si>
  <si>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</si>
  <si>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</si>
  <si>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</si>
  <si>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</si>
  <si>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</si>
  <si>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</si>
  <si>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</si>
  <si>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</si>
  <si>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</si>
  <si>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</si>
  <si>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</si>
  <si>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</si>
  <si>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</si>
  <si>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</si>
  <si>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</si>
  <si>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</si>
  <si>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</si>
  <si>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</si>
  <si>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</si>
  <si>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</si>
  <si>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</si>
  <si>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</si>
  <si>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</si>
  <si>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</si>
  <si>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</si>
  <si>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</si>
  <si>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</si>
  <si>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</si>
  <si>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</si>
  <si>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</si>
  <si>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</si>
  <si>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</si>
  <si>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</si>
  <si>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</si>
  <si>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</si>
  <si>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</si>
  <si>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</si>
  <si>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</si>
  <si>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</si>
  <si>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</si>
  <si>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</si>
  <si>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</si>
  <si>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</si>
  <si>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</si>
  <si>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</si>
  <si>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</si>
  <si>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</si>
  <si>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</si>
  <si>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</si>
  <si>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</si>
  <si>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</si>
  <si>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</si>
  <si>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</si>
  <si>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</si>
  <si>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</si>
  <si>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</si>
  <si>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</si>
  <si>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</si>
  <si>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</si>
  <si>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</si>
  <si>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</si>
  <si>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</si>
  <si>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</si>
  <si>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</si>
  <si>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</si>
  <si>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</si>
  <si>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</si>
  <si>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</si>
  <si>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</si>
  <si>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</si>
  <si>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</si>
  <si>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</si>
  <si>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</si>
  <si>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</si>
  <si>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</si>
  <si>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</si>
  <si>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</si>
  <si>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</si>
  <si>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</si>
  <si>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</si>
  <si>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</si>
  <si>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</si>
  <si>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</si>
  <si>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</si>
  <si>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</si>
  <si>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</si>
  <si>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</si>
  <si>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</si>
  <si>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</si>
  <si>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</si>
  <si>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</si>
  <si>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</si>
  <si>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</si>
  <si>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</si>
  <si>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</si>
  <si>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</si>
  <si>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</si>
  <si>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</si>
  <si>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</si>
  <si>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</si>
  <si>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</si>
  <si>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</si>
  <si>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</si>
  <si>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</si>
  <si>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</si>
  <si>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</si>
  <si>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</si>
  <si>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</si>
  <si>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</si>
  <si>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</si>
  <si>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</si>
  <si>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</si>
  <si>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</si>
  <si>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</si>
  <si>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</si>
  <si>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</si>
  <si>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</si>
  <si>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</si>
  <si>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</si>
  <si>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</si>
  <si>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</si>
  <si>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</si>
  <si>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</si>
  <si>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</si>
  <si>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</si>
  <si>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</si>
  <si>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</si>
  <si>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</si>
  <si>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</si>
  <si>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</si>
  <si>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</si>
  <si>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</si>
  <si>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</si>
  <si>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</si>
  <si>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</si>
  <si>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</si>
  <si>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</si>
  <si>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</si>
  <si>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</si>
  <si>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</si>
  <si>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</si>
  <si>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</si>
  <si>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</si>
  <si>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</si>
  <si>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</si>
  <si>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</si>
  <si>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</si>
  <si>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</si>
  <si>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</si>
  <si>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</si>
  <si>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</si>
  <si>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</si>
  <si>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</si>
  <si>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</si>
  <si>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</si>
  <si>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</si>
  <si>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</si>
  <si>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</si>
  <si>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</si>
  <si>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</si>
  <si>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</si>
  <si>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</si>
  <si>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</si>
  <si>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</si>
  <si>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</si>
  <si>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</si>
  <si>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</si>
  <si>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</si>
  <si>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</si>
  <si>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</si>
  <si>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</si>
  <si>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</si>
  <si>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</si>
  <si>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</si>
  <si>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</si>
  <si>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</si>
  <si>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</si>
  <si>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</si>
  <si>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</si>
  <si>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</si>
  <si>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</si>
  <si>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</si>
  <si>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</si>
  <si>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</si>
  <si>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</si>
  <si>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</si>
  <si>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</si>
  <si>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</si>
  <si>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</si>
  <si>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</si>
  <si>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</si>
  <si>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</si>
  <si>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</si>
  <si>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</si>
  <si>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</si>
  <si>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</si>
  <si>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</si>
  <si>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</si>
  <si>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</si>
  <si>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</si>
  <si>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</si>
  <si>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</si>
  <si>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</si>
  <si>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</si>
  <si>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</si>
  <si>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</si>
  <si>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</si>
  <si>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</si>
  <si>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</si>
  <si>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</si>
  <si>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</si>
  <si>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</si>
  <si>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</si>
  <si>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</si>
  <si>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</si>
  <si>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</si>
  <si>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</si>
  <si>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</si>
  <si>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</si>
  <si>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</si>
  <si>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</si>
  <si>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</si>
  <si>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</si>
  <si>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</si>
  <si>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</si>
  <si>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</si>
  <si>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</si>
  <si>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</si>
  <si>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</si>
  <si>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</si>
  <si>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</si>
  <si>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</si>
  <si>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</si>
  <si>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</si>
  <si>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</si>
  <si>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</si>
  <si>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</si>
  <si>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</si>
  <si>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</si>
  <si>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</si>
  <si>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</si>
  <si>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</si>
  <si>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</si>
  <si>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</si>
  <si>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</si>
  <si>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</si>
  <si>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</si>
  <si>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</si>
  <si>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</si>
  <si>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</si>
  <si>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</si>
  <si>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</si>
  <si>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</si>
  <si>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</si>
  <si>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</si>
  <si>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</si>
  <si>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</si>
  <si>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</si>
  <si>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</si>
  <si>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</si>
  <si>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</si>
  <si>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</si>
  <si>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</si>
  <si>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</si>
  <si>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</si>
  <si>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</si>
  <si>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</si>
  <si>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</si>
  <si>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</si>
  <si>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</si>
  <si>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</si>
  <si>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</si>
  <si>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</si>
  <si>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</si>
  <si>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</si>
  <si>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</si>
  <si>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</si>
  <si>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</si>
  <si>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</si>
  <si>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</si>
  <si>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</si>
  <si>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</si>
  <si>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</si>
  <si>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</si>
  <si>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</si>
  <si>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</si>
  <si>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</si>
  <si>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</si>
  <si>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</si>
  <si>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</si>
  <si>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</si>
  <si>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</si>
  <si>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</si>
  <si>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</si>
  <si>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</si>
  <si>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</si>
  <si>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</si>
  <si>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</si>
  <si>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</si>
  <si>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</si>
  <si>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</si>
  <si>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</si>
  <si>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</si>
  <si>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</si>
  <si>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</si>
  <si>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</si>
  <si>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</si>
  <si>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</si>
  <si>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</si>
  <si>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</si>
  <si>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</si>
  <si>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</si>
  <si>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</si>
  <si>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</si>
  <si>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</si>
  <si>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</si>
  <si>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</si>
  <si>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</si>
  <si>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</si>
  <si>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</si>
  <si>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</si>
  <si>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</si>
  <si>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</si>
  <si>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</si>
  <si>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</si>
  <si>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</si>
  <si>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</si>
  <si>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</si>
  <si>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</si>
  <si>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</si>
  <si>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</si>
  <si>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</si>
  <si>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</si>
  <si>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</si>
  <si>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</si>
  <si>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</si>
  <si>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</si>
  <si>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</si>
  <si>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</si>
  <si>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</si>
  <si>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</si>
  <si>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</si>
  <si>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</si>
  <si>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</si>
  <si>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</si>
  <si>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</si>
  <si>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</si>
  <si>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</si>
  <si>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</si>
  <si>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</si>
  <si>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</si>
  <si>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</si>
  <si>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</si>
  <si>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</si>
  <si>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</si>
  <si>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</si>
  <si>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</si>
  <si>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</si>
  <si>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</si>
  <si>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</si>
  <si>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</si>
  <si>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</si>
  <si>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</si>
  <si>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</si>
  <si>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</si>
  <si>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</si>
  <si>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</si>
  <si>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</si>
  <si>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</si>
  <si>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</si>
  <si>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</si>
  <si>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</si>
  <si>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</si>
  <si>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</si>
  <si>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</si>
  <si>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</si>
  <si>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</si>
  <si>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</si>
  <si>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</si>
  <si>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</si>
  <si>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</si>
  <si>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</si>
  <si>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</si>
  <si>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</si>
  <si>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</si>
  <si>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</si>
  <si>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</si>
  <si>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</si>
  <si>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</si>
  <si>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</si>
  <si>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</si>
  <si>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</si>
  <si>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</si>
  <si>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</si>
  <si>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</si>
  <si>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</si>
  <si>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</si>
  <si>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</si>
  <si>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</si>
  <si>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</si>
  <si>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</si>
  <si>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</si>
  <si>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</si>
  <si>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</si>
  <si>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</si>
  <si>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</si>
  <si>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</si>
  <si>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</si>
  <si>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</si>
  <si>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</si>
  <si>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</si>
  <si>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</si>
  <si>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</si>
  <si>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</si>
  <si>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</si>
  <si>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</si>
  <si>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</si>
  <si>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</si>
  <si>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</si>
  <si>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</si>
  <si>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</si>
  <si>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</si>
  <si>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</si>
  <si>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</si>
  <si>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</si>
  <si>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</si>
  <si>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</si>
  <si>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</si>
  <si>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</si>
  <si>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</si>
  <si>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</si>
  <si>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</si>
  <si>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</si>
  <si>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</si>
  <si>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</si>
  <si>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</si>
  <si>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</si>
  <si>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</si>
  <si>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</si>
  <si>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</si>
  <si>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</si>
  <si>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</si>
  <si>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</si>
  <si>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</si>
  <si>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</si>
  <si>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</si>
  <si>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</si>
  <si>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</si>
  <si>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</si>
  <si>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</si>
  <si>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</si>
  <si>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</si>
  <si>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</si>
  <si>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</si>
  <si>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</si>
  <si>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</si>
  <si>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</si>
  <si>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</si>
  <si>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</si>
  <si>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</si>
  <si>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</si>
  <si>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</si>
  <si>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</si>
  <si>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</si>
  <si>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</si>
  <si>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</si>
  <si>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</si>
  <si>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</si>
  <si>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</si>
  <si>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</si>
  <si>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</si>
  <si>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</si>
  <si>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</si>
  <si>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</si>
  <si>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</si>
  <si>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</si>
  <si>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</si>
  <si>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</si>
  <si>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</si>
  <si>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</si>
  <si>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</si>
  <si>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</si>
  <si>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</si>
  <si>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</si>
  <si>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</si>
  <si>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</si>
  <si>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</si>
  <si>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</si>
  <si>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</si>
  <si>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</si>
  <si>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</si>
  <si>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</si>
  <si>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</si>
  <si>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</si>
  <si>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</si>
  <si>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</si>
  <si>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</si>
  <si>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</si>
  <si>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</si>
  <si>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</si>
  <si>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</si>
  <si>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</si>
  <si>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</si>
  <si>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</si>
  <si>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</si>
  <si>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</si>
  <si>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</si>
  <si>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</si>
  <si>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</si>
  <si>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</si>
  <si>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</si>
  <si>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</si>
  <si>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</si>
  <si>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</si>
  <si>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</si>
  <si>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</si>
  <si>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</si>
  <si>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</si>
  <si>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</si>
  <si>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</si>
  <si>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</si>
  <si>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</si>
  <si>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</si>
  <si>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</si>
  <si>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</si>
  <si>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</si>
  <si>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</si>
  <si>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</si>
  <si>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</si>
  <si>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</si>
  <si>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</si>
  <si>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</si>
  <si>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</si>
  <si>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</si>
  <si>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</si>
  <si>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</si>
  <si>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</si>
  <si>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</si>
  <si>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</si>
  <si>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</si>
  <si>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</si>
  <si>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</si>
  <si>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</si>
  <si>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</si>
  <si>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</si>
  <si>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</si>
  <si>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</si>
  <si>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</si>
  <si>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</si>
  <si>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</si>
  <si>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</si>
  <si>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</si>
  <si>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</si>
  <si>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</si>
  <si>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</si>
  <si>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</si>
  <si>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</si>
  <si>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</si>
  <si>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</si>
  <si>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</si>
  <si>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</si>
  <si>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</si>
  <si>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</si>
  <si>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</si>
  <si>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</si>
  <si>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</si>
  <si>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</si>
  <si>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</si>
  <si>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</si>
  <si>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</si>
  <si>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</si>
  <si>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</si>
  <si>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</si>
  <si>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</si>
  <si>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</si>
  <si>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</si>
  <si>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</si>
  <si>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</si>
  <si>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</si>
  <si>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</si>
  <si>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</si>
  <si>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</si>
  <si>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</si>
  <si>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</si>
  <si>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</si>
  <si>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</si>
  <si>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</si>
  <si>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</si>
  <si>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</si>
  <si>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</si>
  <si>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</si>
  <si>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</si>
  <si>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</si>
  <si>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</si>
  <si>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</si>
  <si>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</si>
  <si>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</si>
  <si>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</si>
  <si>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</si>
  <si>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</si>
  <si>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</si>
  <si>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</si>
  <si>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</si>
  <si>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</si>
  <si>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</si>
  <si>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</si>
  <si>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</si>
  <si>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</si>
  <si>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</si>
  <si>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</si>
  <si>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</si>
  <si>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</si>
  <si>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</si>
  <si>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</si>
  <si>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</si>
  <si>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</si>
  <si>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</si>
  <si>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</si>
  <si>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</si>
  <si>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</si>
  <si>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</si>
  <si>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</si>
  <si>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</si>
  <si>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</si>
  <si>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</si>
  <si>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</si>
  <si>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</si>
  <si>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</si>
  <si>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</si>
  <si>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</si>
  <si>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</si>
  <si>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</si>
  <si>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</si>
  <si>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</si>
  <si>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</si>
  <si>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</si>
  <si>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</si>
  <si>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</si>
  <si>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</si>
  <si>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</si>
  <si>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</si>
  <si>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</si>
  <si>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</si>
  <si>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</si>
  <si>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</si>
  <si>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</si>
  <si>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</si>
  <si>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</si>
  <si>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</si>
  <si>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</si>
  <si>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</si>
  <si>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</si>
  <si>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</si>
  <si>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</si>
  <si>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</si>
  <si>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</si>
  <si>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</si>
  <si>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</si>
  <si>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</si>
  <si>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</si>
  <si>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</si>
  <si>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</si>
  <si>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</si>
  <si>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</si>
  <si>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</si>
  <si>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</si>
  <si>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</si>
  <si>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</si>
  <si>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</si>
  <si>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</si>
  <si>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</si>
  <si>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</si>
  <si>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</si>
  <si>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</si>
  <si>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</si>
  <si>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</si>
  <si>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</si>
  <si>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</si>
  <si>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</si>
  <si>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</si>
  <si>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</si>
  <si>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</si>
  <si>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</si>
  <si>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</si>
  <si>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</si>
  <si>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</si>
  <si>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</si>
  <si>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</si>
  <si>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</si>
  <si>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</si>
  <si>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</si>
  <si>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</si>
  <si>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</si>
  <si>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</si>
  <si>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</si>
  <si>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</si>
  <si>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</si>
  <si>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</si>
  <si>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</si>
  <si>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</si>
  <si>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</si>
  <si>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</si>
  <si>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</si>
  <si>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</si>
  <si>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</si>
  <si>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</si>
  <si>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</si>
  <si>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</si>
  <si>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</si>
  <si>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</si>
  <si>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</si>
  <si>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</si>
  <si>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</si>
  <si>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</si>
  <si>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</si>
  <si>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</si>
  <si>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</si>
  <si>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</si>
  <si>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</si>
  <si>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</si>
  <si>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</si>
  <si>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</si>
  <si>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</si>
  <si>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</si>
  <si>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</si>
  <si>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</si>
  <si>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</si>
  <si>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</si>
  <si>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</si>
  <si>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</si>
  <si>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</si>
  <si>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</si>
  <si>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</si>
  <si>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</si>
  <si>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</si>
  <si>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</si>
  <si>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</si>
  <si>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</si>
  <si>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</si>
  <si>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</si>
  <si>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</si>
  <si>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</si>
  <si>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</si>
  <si>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</si>
  <si>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</si>
  <si>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</si>
  <si>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</si>
  <si>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</si>
  <si>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</si>
  <si>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</si>
  <si>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</si>
  <si>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</si>
  <si>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</si>
  <si>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</si>
  <si>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</si>
  <si>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</si>
  <si>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</si>
  <si>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</si>
  <si>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</si>
  <si>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</si>
  <si>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</si>
  <si>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</si>
  <si>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</si>
  <si>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</si>
  <si>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</si>
  <si>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</si>
  <si>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</si>
  <si>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</si>
  <si>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</si>
  <si>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</si>
  <si>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</si>
  <si>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</si>
  <si>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</si>
  <si>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</si>
  <si>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</si>
  <si>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</si>
  <si>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</si>
  <si>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</si>
  <si>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</si>
  <si>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</si>
  <si>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</si>
  <si>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</si>
  <si>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</si>
  <si>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</si>
  <si>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</si>
  <si>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</si>
  <si>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</si>
  <si>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</si>
  <si>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</si>
  <si>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</si>
  <si>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</si>
  <si>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</si>
  <si>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</si>
  <si>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</si>
  <si>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</si>
  <si>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</si>
  <si>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</si>
  <si>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</si>
  <si>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</si>
  <si>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</si>
  <si>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</si>
  <si>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</si>
  <si>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</si>
  <si>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</si>
  <si>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</si>
  <si>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</si>
  <si>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</si>
  <si>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</si>
  <si>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</si>
  <si>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</si>
  <si>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</si>
  <si>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</si>
  <si>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</si>
  <si>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</si>
  <si>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</si>
  <si>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</si>
  <si>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</si>
  <si>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</si>
  <si>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</si>
  <si>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</si>
  <si>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</si>
  <si>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</si>
  <si>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</si>
  <si>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</si>
  <si>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</si>
  <si>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</si>
  <si>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</si>
  <si>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</si>
  <si>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</si>
  <si>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</si>
  <si>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</si>
  <si>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</si>
  <si>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</si>
  <si>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</si>
  <si>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</si>
  <si>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</si>
  <si>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</si>
  <si>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</si>
  <si>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</si>
  <si>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</si>
  <si>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</si>
  <si>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</si>
  <si>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</si>
  <si>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</si>
  <si>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</si>
  <si>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</si>
  <si>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</si>
  <si>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</si>
  <si>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</si>
  <si>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</si>
  <si>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</si>
  <si>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</si>
  <si>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</si>
  <si>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</si>
  <si>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</si>
  <si>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</si>
  <si>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</si>
  <si>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</si>
  <si>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</si>
  <si>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</si>
  <si>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</si>
  <si>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</si>
  <si>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</si>
  <si>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</si>
  <si>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</si>
  <si>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</si>
  <si>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</si>
  <si>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</si>
  <si>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</si>
  <si>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</si>
  <si>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</si>
  <si>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</si>
  <si>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</si>
  <si>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</si>
  <si>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</si>
  <si>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</si>
  <si>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</si>
  <si>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</si>
  <si>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</si>
  <si>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</si>
  <si>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</si>
  <si>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</si>
  <si>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</si>
  <si>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</si>
  <si>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</si>
  <si>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</si>
  <si>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</si>
  <si>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</si>
  <si>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</si>
  <si>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</si>
  <si>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</si>
  <si>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</si>
  <si>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</si>
  <si>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</si>
  <si>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</si>
  <si>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</si>
  <si>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</si>
  <si>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</si>
  <si>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</si>
  <si>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</si>
  <si>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</si>
  <si>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</si>
  <si>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</si>
  <si>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</si>
  <si>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</si>
  <si>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</si>
  <si>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</si>
  <si>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</si>
  <si>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</si>
  <si>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</si>
  <si>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</si>
  <si>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</si>
  <si>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</si>
  <si>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</si>
  <si>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</si>
  <si>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</si>
  <si>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</si>
  <si>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</si>
  <si>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</si>
  <si>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</si>
  <si>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</si>
  <si>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</si>
  <si>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</si>
  <si>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</si>
  <si>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</si>
  <si>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</si>
  <si>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</si>
  <si>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</si>
  <si>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</si>
  <si>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</si>
  <si>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</si>
  <si>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</si>
  <si>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</si>
  <si>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</si>
  <si>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</si>
  <si>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</si>
  <si>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</si>
  <si>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</si>
  <si>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</si>
  <si>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</si>
  <si>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</si>
  <si>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</si>
  <si>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</si>
  <si>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</si>
  <si>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</si>
  <si>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</si>
  <si>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</si>
  <si>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</si>
  <si>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</si>
  <si>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</si>
  <si>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</si>
  <si>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</si>
  <si>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</si>
  <si>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</si>
  <si>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</si>
  <si>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</si>
  <si>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</si>
  <si>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</si>
  <si>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</si>
  <si>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</si>
  <si>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</si>
  <si>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</si>
  <si>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</si>
  <si>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</si>
  <si>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</si>
  <si>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</si>
  <si>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</si>
  <si>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</si>
  <si>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</si>
  <si>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</si>
  <si>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</si>
  <si>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</si>
  <si>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</si>
  <si>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</si>
  <si>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</si>
  <si>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</si>
  <si>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</si>
  <si>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</si>
  <si>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</si>
  <si>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</si>
  <si>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</si>
  <si>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</si>
  <si>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</si>
  <si>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</si>
  <si>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</si>
  <si>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</si>
  <si>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</si>
  <si>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</si>
  <si>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</si>
  <si>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</si>
  <si>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</si>
  <si>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</si>
  <si>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</si>
  <si>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</si>
  <si>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</si>
  <si>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</si>
  <si>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</si>
  <si>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</si>
  <si>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</si>
  <si>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</si>
  <si>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</si>
  <si>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</si>
  <si>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</si>
  <si>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</si>
  <si>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</si>
  <si>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</si>
  <si>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</si>
  <si>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</si>
  <si>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</si>
  <si>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</si>
  <si>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</si>
  <si>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</si>
  <si>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</si>
  <si>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</si>
  <si>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</si>
  <si>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</si>
  <si>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</si>
  <si>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</si>
  <si>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</si>
  <si>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</si>
  <si>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</si>
  <si>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</si>
  <si>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</si>
  <si>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</si>
  <si>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</si>
  <si>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</si>
  <si>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</si>
  <si>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</si>
  <si>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</si>
  <si>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</si>
  <si>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</si>
  <si>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</si>
  <si>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</si>
  <si>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</si>
  <si>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</si>
  <si>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</si>
  <si>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</si>
  <si>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</si>
  <si>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</si>
  <si>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</si>
  <si>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</si>
  <si>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</si>
  <si>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</si>
  <si>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</si>
  <si>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</si>
  <si>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</si>
  <si>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</si>
  <si>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</si>
  <si>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</si>
  <si>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</si>
  <si>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</si>
  <si>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</si>
  <si>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</si>
  <si>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</si>
  <si>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</si>
  <si>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</si>
  <si>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</si>
  <si>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</si>
  <si>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</si>
  <si>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</si>
  <si>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</si>
  <si>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</si>
  <si>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</si>
  <si>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</si>
  <si>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</si>
  <si>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</si>
  <si>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</si>
  <si>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</si>
  <si>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</si>
  <si>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</si>
  <si>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</si>
  <si>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</si>
  <si>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</si>
  <si>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</si>
  <si>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</si>
  <si>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</si>
  <si>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</si>
  <si>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</si>
  <si>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</si>
  <si>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</si>
  <si>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</si>
  <si>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</si>
  <si>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</si>
  <si>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</si>
  <si>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</si>
  <si>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</si>
  <si>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</si>
  <si>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</si>
  <si>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</si>
  <si>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</si>
  <si>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</si>
  <si>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</si>
  <si>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</si>
  <si>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</si>
  <si>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</si>
  <si>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</si>
  <si>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</si>
  <si>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</si>
  <si>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</si>
  <si>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</si>
  <si>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</si>
  <si>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</si>
  <si>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</si>
  <si>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</si>
  <si>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</si>
  <si>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</si>
  <si>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</si>
  <si>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</si>
  <si>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</si>
  <si>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</si>
  <si>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</si>
  <si>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</si>
  <si>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</si>
  <si>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</si>
  <si>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</si>
  <si>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</si>
  <si>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</si>
  <si>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</si>
  <si>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</si>
  <si>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</si>
  <si>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</si>
  <si>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</si>
  <si>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</si>
  <si>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</si>
  <si>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</si>
  <si>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</si>
  <si>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</si>
  <si>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</si>
  <si>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</si>
  <si>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</si>
  <si>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</si>
  <si>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</si>
  <si>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</si>
  <si>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</si>
  <si>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</si>
  <si>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</si>
  <si>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</si>
  <si>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</si>
  <si>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</si>
  <si>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</si>
  <si>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</si>
  <si>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</si>
  <si>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</si>
  <si>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</si>
  <si>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</si>
  <si>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</si>
  <si>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</si>
  <si>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</si>
  <si>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</si>
  <si>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</si>
  <si>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</si>
  <si>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</si>
  <si>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</si>
  <si>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</si>
  <si>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</si>
  <si>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</si>
  <si>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</si>
  <si>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</si>
  <si>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</si>
  <si>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</si>
  <si>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</si>
  <si>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</si>
  <si>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</si>
  <si>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</si>
  <si>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</si>
  <si>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</si>
  <si>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</si>
  <si>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</si>
  <si>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</si>
  <si>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</si>
  <si>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</si>
  <si>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</si>
  <si>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</si>
  <si>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</si>
  <si>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</si>
  <si>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</si>
  <si>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</si>
  <si>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</si>
  <si>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</si>
  <si>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</si>
  <si>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</si>
  <si>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</si>
  <si>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</si>
  <si>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</si>
  <si>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</si>
  <si>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</si>
  <si>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</si>
  <si>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</si>
  <si>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</si>
  <si>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</si>
  <si>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</si>
  <si>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</si>
  <si>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</si>
  <si>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</si>
  <si>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</si>
  <si>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</si>
  <si>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</si>
  <si>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</si>
  <si>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</si>
  <si>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</si>
  <si>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</si>
  <si>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</si>
  <si>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</si>
  <si>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</si>
  <si>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</si>
  <si>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</si>
  <si>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</si>
  <si>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</si>
  <si>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</si>
  <si>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</si>
  <si>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</si>
  <si>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</si>
  <si>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</si>
  <si>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</si>
  <si>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</si>
  <si>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</si>
  <si>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</si>
  <si>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</si>
  <si>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</si>
  <si>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</si>
  <si>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</si>
  <si>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</si>
  <si>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</si>
  <si>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</si>
  <si>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</si>
  <si>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</si>
  <si>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</si>
  <si>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</si>
  <si>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</si>
  <si>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</si>
  <si>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</si>
  <si>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</si>
  <si>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</si>
  <si>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</si>
  <si>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</si>
  <si>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</si>
  <si>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</si>
  <si>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</si>
  <si>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</si>
  <si>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</si>
  <si>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</si>
  <si>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</si>
  <si>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</si>
  <si>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</si>
  <si>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</si>
  <si>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</si>
  <si>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</si>
  <si>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</si>
  <si>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</si>
  <si>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</si>
  <si>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</si>
  <si>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</si>
  <si>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</si>
  <si>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</si>
  <si>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</si>
  <si>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</si>
  <si>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</si>
  <si>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</si>
  <si>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</si>
  <si>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</si>
  <si>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</si>
  <si>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</si>
  <si>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</si>
  <si>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</si>
  <si>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</si>
  <si>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</si>
  <si>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</si>
  <si>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</si>
  <si>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</si>
  <si>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</si>
  <si>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</si>
  <si>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</si>
  <si>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</si>
  <si>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</si>
  <si>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</si>
  <si>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</si>
  <si>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</si>
  <si>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</si>
  <si>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</si>
  <si>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</si>
  <si>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</si>
  <si>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</si>
  <si>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</si>
  <si>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</si>
  <si>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</si>
  <si>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</si>
  <si>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</si>
  <si>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</si>
  <si>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</si>
  <si>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</si>
  <si>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</si>
  <si>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</si>
  <si>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</si>
  <si>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</si>
  <si>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</si>
  <si>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</si>
  <si>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</si>
  <si>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</si>
  <si>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</si>
  <si>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</si>
  <si>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</si>
  <si>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</si>
  <si>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</si>
  <si>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</si>
  <si>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</si>
  <si>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</si>
  <si>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</si>
  <si>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</si>
  <si>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</si>
  <si>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</si>
  <si>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</si>
  <si>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</si>
  <si>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</si>
  <si>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</si>
  <si>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</si>
  <si>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</si>
  <si>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</si>
  <si>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</si>
  <si>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</si>
  <si>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</si>
  <si>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</si>
  <si>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</si>
  <si>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</si>
  <si>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</si>
  <si>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</si>
  <si>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</si>
  <si>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</si>
  <si>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</si>
  <si>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</si>
  <si>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</si>
  <si>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</si>
  <si>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</si>
  <si>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</si>
  <si>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</si>
  <si>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</si>
  <si>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</si>
  <si>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</si>
  <si>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</si>
  <si>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</si>
  <si>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</si>
  <si>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</si>
  <si>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</si>
  <si>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</si>
  <si>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</si>
  <si>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</si>
  <si>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</si>
  <si>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</si>
  <si>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</si>
  <si>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</si>
  <si>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</si>
  <si>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</si>
  <si>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</si>
  <si>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</si>
  <si>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</si>
  <si>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</si>
  <si>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</si>
  <si>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</si>
  <si>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</si>
  <si>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</si>
  <si>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</si>
  <si>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</si>
  <si>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</si>
  <si>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</si>
  <si>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</si>
  <si>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</si>
  <si>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</si>
  <si>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</si>
  <si>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</si>
  <si>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</si>
  <si>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</si>
  <si>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</si>
  <si>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</si>
  <si>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</si>
  <si>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</si>
  <si>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</si>
  <si>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</si>
  <si>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</si>
  <si>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</si>
  <si>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</si>
  <si>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</si>
  <si>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</si>
  <si>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</si>
  <si>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</si>
  <si>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</si>
  <si>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</si>
  <si>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</si>
  <si>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</si>
  <si>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</si>
  <si>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</si>
  <si>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</si>
  <si>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</si>
  <si>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</si>
  <si>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</si>
  <si>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</si>
  <si>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</si>
  <si>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</si>
  <si>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</si>
  <si>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</si>
  <si>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</si>
  <si>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</si>
  <si>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</si>
  <si>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</si>
  <si>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</si>
  <si>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</si>
  <si>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</si>
  <si>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</si>
  <si>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</si>
  <si>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</si>
  <si>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</si>
  <si>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</si>
  <si>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</si>
  <si>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</si>
  <si>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</si>
  <si>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</si>
  <si>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</si>
  <si>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</si>
  <si>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</si>
  <si>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</si>
  <si>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</si>
  <si>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</si>
  <si>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</si>
  <si>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</si>
  <si>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</si>
  <si>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</si>
  <si>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</si>
  <si>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</si>
  <si>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</si>
  <si>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</si>
  <si>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</si>
  <si>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</si>
  <si>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</si>
  <si>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</si>
  <si>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</si>
  <si>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</si>
  <si>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</si>
  <si>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</si>
  <si>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</si>
  <si>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</si>
  <si>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</si>
  <si>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</si>
  <si>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</si>
  <si>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</si>
  <si>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</si>
  <si>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</si>
  <si>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</si>
  <si>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</si>
  <si>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</si>
  <si>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</si>
  <si>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</si>
  <si>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</si>
  <si>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</si>
  <si>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</si>
  <si>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</si>
  <si>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</si>
  <si>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</si>
  <si>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</si>
  <si>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</si>
  <si>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</si>
  <si>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</si>
  <si>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</si>
  <si>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</si>
  <si>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</si>
  <si>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</si>
  <si>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</si>
  <si>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</si>
  <si>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</si>
  <si>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</si>
  <si>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</si>
  <si>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</si>
  <si>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</si>
  <si>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</si>
  <si>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</si>
  <si>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</si>
  <si>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</si>
  <si>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</si>
  <si>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</si>
  <si>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</si>
  <si>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</si>
  <si>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</si>
  <si>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</si>
  <si>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</si>
  <si>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</si>
  <si>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</si>
  <si>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</si>
  <si>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</si>
  <si>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</si>
  <si>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</si>
  <si>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</si>
  <si>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</si>
  <si>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</si>
  <si>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</si>
  <si>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</si>
  <si>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</si>
  <si>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</si>
  <si>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</si>
  <si>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</si>
  <si>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</si>
  <si>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</si>
  <si>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</si>
  <si>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</si>
  <si>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</si>
  <si>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</si>
  <si>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</si>
  <si>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</si>
  <si>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</si>
  <si>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</si>
  <si>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</si>
  <si>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</si>
  <si>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</si>
  <si>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</si>
  <si>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</si>
  <si>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</si>
  <si>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</si>
  <si>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</si>
  <si>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</si>
  <si>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</si>
  <si>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</si>
  <si>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</si>
  <si>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</si>
  <si>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</si>
  <si>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</si>
  <si>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</si>
  <si>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</si>
  <si>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</si>
  <si>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</si>
  <si>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</si>
  <si>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</si>
  <si>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</si>
  <si>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</si>
  <si>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</si>
  <si>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</si>
  <si>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</si>
  <si>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</si>
  <si>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</si>
  <si>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</si>
  <si>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</si>
  <si>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</si>
  <si>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</si>
  <si>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</si>
  <si>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</si>
  <si>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</si>
  <si>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</si>
  <si>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</si>
  <si>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</si>
  <si>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</si>
  <si>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</si>
  <si>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</si>
  <si>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</si>
  <si>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</si>
  <si>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</si>
  <si>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</si>
  <si>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</si>
  <si>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</si>
  <si>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</si>
  <si>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</si>
  <si>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</si>
  <si>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</si>
  <si>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</si>
  <si>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</si>
  <si>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</si>
  <si>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</si>
  <si>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</si>
  <si>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</si>
  <si>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</si>
  <si>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</si>
  <si>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</si>
  <si>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</si>
  <si>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</si>
  <si>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</si>
  <si>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</si>
  <si>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</si>
  <si>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</si>
  <si>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</si>
  <si>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</si>
  <si>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</si>
  <si>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</si>
  <si>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</si>
  <si>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</si>
  <si>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</si>
  <si>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</si>
  <si>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</si>
  <si>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</si>
  <si>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</si>
  <si>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</si>
  <si>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</si>
  <si>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</si>
  <si>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</si>
  <si>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</si>
  <si>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</si>
  <si>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</si>
  <si>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</si>
  <si>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</si>
  <si>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</si>
  <si>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</si>
  <si>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</si>
  <si>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</si>
  <si>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</si>
  <si>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</si>
  <si>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</si>
  <si>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</si>
  <si>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</si>
  <si>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</si>
  <si>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</si>
  <si>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</si>
  <si>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</si>
  <si>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</si>
  <si>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</si>
  <si>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</si>
  <si>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</si>
  <si>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</si>
  <si>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</si>
  <si>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</si>
  <si>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</si>
  <si>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</si>
  <si>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</si>
  <si>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</si>
  <si>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</si>
  <si>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</si>
  <si>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</si>
  <si>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</si>
  <si>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</si>
  <si>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</si>
  <si>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</si>
  <si>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</si>
  <si>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</si>
  <si>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</si>
  <si>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</si>
  <si>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</si>
  <si>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</si>
  <si>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</si>
  <si>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</si>
  <si>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</si>
  <si>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</si>
  <si>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</si>
  <si>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</si>
  <si>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</si>
  <si>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</si>
  <si>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</si>
  <si>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</si>
  <si>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</si>
  <si>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</si>
  <si>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</si>
  <si>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</si>
  <si>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</si>
  <si>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</si>
  <si>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</si>
  <si>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</si>
  <si>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</si>
  <si>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</si>
  <si>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</si>
  <si>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</si>
  <si>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</si>
  <si>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</si>
  <si>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</si>
  <si>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</si>
  <si>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</si>
  <si>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</si>
  <si>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</si>
  <si>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</si>
  <si>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</si>
  <si>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</si>
  <si>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</si>
  <si>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</si>
  <si>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</si>
  <si>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</si>
  <si>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</si>
  <si>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</si>
  <si>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</si>
  <si>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</si>
  <si>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</si>
  <si>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</si>
  <si>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</si>
  <si>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</si>
  <si>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</si>
  <si>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</si>
  <si>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</si>
  <si>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</si>
  <si>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</si>
  <si>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</si>
  <si>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</si>
  <si>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</si>
  <si>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</si>
  <si>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</si>
  <si>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</si>
  <si>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</si>
  <si>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</si>
  <si>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</si>
  <si>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</si>
  <si>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</si>
  <si>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</si>
  <si>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</si>
  <si>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</si>
  <si>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</si>
  <si>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</si>
  <si>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</si>
  <si>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</si>
  <si>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</si>
  <si>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</si>
  <si>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</si>
  <si>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</si>
  <si>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</si>
  <si>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</si>
  <si>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</si>
  <si>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</si>
  <si>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</si>
  <si>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</si>
  <si>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</si>
  <si>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</si>
  <si>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</si>
  <si>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</si>
  <si>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</si>
  <si>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</si>
  <si>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</si>
  <si>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</si>
  <si>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</si>
  <si>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</si>
  <si>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</si>
  <si>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</si>
  <si>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</si>
  <si>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</si>
  <si>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</si>
  <si>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</si>
  <si>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</si>
  <si>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</si>
  <si>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</si>
  <si>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</si>
  <si>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</si>
  <si>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</si>
  <si>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</si>
  <si>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</si>
  <si>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</si>
  <si>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</si>
  <si>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</si>
  <si>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</si>
  <si>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</si>
  <si>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</si>
  <si>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</si>
  <si>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</si>
  <si>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</si>
  <si>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</si>
  <si>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</si>
  <si>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</si>
  <si>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</si>
  <si>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</si>
  <si>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</si>
  <si>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</si>
  <si>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</si>
  <si>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</si>
  <si>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</si>
  <si>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</si>
  <si>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</si>
  <si>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</si>
  <si>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</si>
  <si>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</si>
  <si>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</si>
  <si>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</si>
  <si>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</si>
  <si>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</si>
  <si>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</si>
  <si>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</si>
  <si>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</si>
  <si>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</si>
  <si>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</si>
  <si>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</si>
  <si>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</si>
  <si>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</si>
  <si>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</si>
  <si>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</si>
  <si>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</si>
  <si>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</si>
  <si>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</si>
  <si>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</si>
  <si>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</si>
  <si>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</si>
  <si>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</si>
  <si>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</si>
  <si>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</si>
  <si>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</si>
  <si>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</si>
  <si>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</si>
  <si>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</si>
  <si>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</si>
  <si>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</si>
  <si>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</si>
  <si>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</si>
  <si>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</si>
  <si>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</si>
  <si>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</si>
  <si>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</si>
  <si>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</si>
  <si>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</si>
  <si>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</si>
  <si>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</si>
  <si>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</si>
  <si>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</si>
  <si>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</si>
  <si>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</si>
  <si>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</si>
  <si>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</si>
  <si>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</si>
  <si>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</si>
  <si>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</si>
  <si>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</si>
  <si>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</si>
  <si>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</si>
  <si>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</si>
  <si>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</si>
  <si>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</si>
  <si>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</si>
  <si>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</si>
  <si>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</si>
  <si>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</si>
  <si>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</si>
  <si>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</si>
  <si>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</si>
  <si>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</si>
  <si>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</si>
  <si>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</si>
  <si>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</si>
  <si>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</si>
  <si>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</si>
  <si>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</si>
  <si>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</si>
  <si>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</si>
  <si>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</si>
  <si>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</si>
  <si>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</si>
  <si>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</si>
  <si>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</si>
  <si>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</si>
  <si>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</si>
  <si>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</si>
  <si>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</si>
  <si>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</si>
  <si>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</si>
  <si>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</si>
  <si>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</si>
  <si>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</si>
  <si>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</si>
  <si>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</si>
  <si>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</si>
  <si>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</si>
  <si>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</si>
  <si>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</si>
  <si>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</si>
  <si>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</si>
  <si>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</si>
  <si>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</si>
  <si>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</si>
  <si>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</si>
  <si>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</si>
  <si>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</si>
  <si>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</si>
  <si>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</si>
  <si>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</si>
  <si>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</si>
  <si>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</si>
  <si>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</si>
  <si>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</si>
  <si>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</si>
  <si>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</si>
  <si>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</si>
  <si>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</si>
  <si>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</si>
  <si>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</si>
  <si>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</si>
  <si>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</si>
  <si>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</si>
  <si>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</si>
  <si>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</si>
  <si>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</si>
  <si>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</si>
  <si>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</si>
  <si>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</si>
  <si>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</si>
  <si>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</si>
  <si>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</si>
  <si>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</si>
  <si>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</si>
  <si>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</si>
  <si>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</si>
  <si>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</si>
  <si>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</si>
  <si>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</si>
  <si>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</si>
  <si>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</si>
  <si>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</si>
  <si>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</si>
  <si>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</si>
  <si>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</si>
  <si>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</si>
  <si>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</si>
  <si>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</si>
  <si>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</si>
  <si>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</si>
  <si>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</si>
  <si>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</si>
  <si>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</si>
  <si>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</si>
  <si>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</si>
  <si>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</si>
  <si>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</si>
  <si>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</si>
  <si>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</si>
  <si>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</si>
  <si>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</si>
  <si>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</si>
  <si>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</si>
  <si>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</si>
  <si>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</si>
  <si>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</si>
  <si>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</si>
  <si>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</si>
  <si>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</si>
  <si>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</si>
  <si>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</si>
  <si>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</si>
  <si>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</si>
  <si>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</si>
  <si>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</si>
  <si>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</si>
  <si>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</si>
  <si>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</si>
  <si>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</si>
  <si>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</si>
  <si>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</si>
  <si>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</si>
  <si>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</si>
  <si>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</si>
  <si>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</si>
  <si>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</si>
  <si>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</si>
  <si>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</si>
  <si>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</si>
  <si>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</si>
  <si>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</si>
  <si>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</si>
  <si>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</si>
  <si>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</si>
  <si>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</si>
  <si>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</si>
  <si>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</si>
  <si>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</si>
  <si>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</si>
  <si>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</si>
  <si>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</si>
  <si>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</si>
  <si>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</si>
  <si>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</si>
  <si>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</si>
  <si>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</si>
  <si>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</si>
  <si>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</si>
  <si>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</si>
  <si>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</si>
  <si>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</si>
  <si>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</si>
  <si>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</si>
  <si>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</si>
  <si>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</si>
  <si>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</si>
  <si>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</si>
  <si>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</si>
  <si>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</si>
  <si>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</si>
  <si>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</si>
  <si>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</si>
  <si>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</si>
  <si>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</si>
  <si>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</si>
  <si>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</si>
  <si>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</si>
  <si>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</si>
  <si>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</si>
  <si>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</si>
  <si>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</si>
  <si>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</si>
  <si>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</si>
  <si>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</si>
  <si>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</si>
  <si>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</si>
  <si>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</si>
  <si>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</si>
  <si>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</si>
  <si>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</si>
  <si>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</si>
  <si>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</si>
  <si>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</si>
  <si>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</si>
  <si>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</si>
  <si>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</si>
  <si>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</si>
  <si>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</si>
  <si>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</si>
  <si>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</si>
  <si>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</si>
  <si>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</si>
  <si>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</si>
  <si>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</si>
  <si>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</si>
  <si>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</si>
  <si>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</si>
  <si>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</si>
  <si>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</si>
  <si>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</si>
  <si>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</si>
  <si>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</si>
  <si>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</si>
  <si>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</si>
  <si>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</si>
  <si>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</si>
  <si>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</si>
  <si>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</si>
  <si>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</si>
  <si>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</si>
  <si>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</si>
  <si>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</si>
  <si>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</si>
  <si>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</si>
  <si>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</si>
  <si>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</si>
  <si>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</si>
  <si>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</si>
  <si>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</si>
  <si>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</si>
  <si>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</si>
  <si>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</si>
  <si>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</si>
  <si>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</si>
  <si>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</si>
  <si>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</si>
  <si>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</si>
  <si>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</si>
  <si>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</si>
  <si>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</si>
  <si>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</si>
  <si>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</si>
  <si>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</si>
  <si>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</si>
  <si>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</si>
  <si>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</si>
  <si>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</si>
  <si>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</si>
  <si>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</si>
  <si>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</si>
  <si>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</si>
  <si>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</si>
  <si>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</si>
  <si>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</si>
  <si>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</si>
  <si>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</si>
  <si>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</si>
  <si>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</si>
  <si>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</si>
  <si>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</si>
  <si>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</si>
  <si>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</si>
  <si>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</si>
  <si>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</si>
  <si>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</si>
  <si>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</si>
  <si>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</si>
  <si>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</si>
  <si>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</si>
  <si>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</si>
  <si>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</si>
  <si>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</si>
  <si>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</si>
  <si>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</si>
  <si>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</si>
  <si>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</si>
  <si>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</si>
  <si>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</si>
  <si>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</si>
  <si>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</si>
  <si>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</si>
  <si>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</si>
  <si>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</si>
  <si>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</si>
  <si>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</si>
  <si>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</si>
  <si>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</si>
  <si>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</si>
  <si>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</si>
  <si>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</si>
  <si>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</si>
  <si>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</si>
  <si>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</si>
  <si>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</si>
  <si>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</si>
  <si>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</si>
  <si>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</si>
  <si>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</si>
  <si>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</si>
  <si>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</si>
  <si>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</si>
  <si>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</si>
  <si>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</si>
  <si>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</si>
  <si>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</si>
  <si>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</si>
  <si>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</si>
  <si>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</si>
  <si>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</si>
  <si>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</si>
  <si>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</si>
  <si>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</si>
  <si>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</si>
  <si>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</si>
  <si>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</si>
  <si>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</si>
  <si>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</si>
  <si>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</si>
  <si>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</si>
  <si>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</si>
  <si>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</si>
  <si>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</si>
  <si>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</si>
  <si>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</si>
  <si>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</si>
  <si>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</si>
  <si>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</si>
  <si>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</si>
  <si>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</si>
  <si>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</si>
  <si>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</si>
  <si>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</si>
  <si>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</si>
  <si>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</si>
  <si>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</si>
  <si>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</si>
  <si>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</si>
  <si>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</si>
  <si>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</si>
  <si>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</si>
  <si>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</si>
  <si>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</si>
  <si>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</si>
  <si>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</si>
  <si>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</si>
  <si>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</si>
  <si>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</si>
  <si>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</si>
  <si>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</si>
  <si>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</si>
  <si>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</si>
  <si>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</si>
  <si>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</si>
  <si>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</si>
  <si>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</si>
  <si>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</si>
  <si>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</si>
  <si>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</si>
  <si>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</si>
  <si>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</si>
  <si>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</si>
  <si>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</si>
  <si>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</si>
  <si>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</si>
  <si>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</si>
  <si>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</si>
  <si>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</si>
  <si>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</si>
  <si>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</si>
  <si>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</si>
  <si>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</si>
  <si>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</si>
  <si>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</si>
  <si>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</si>
  <si>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</si>
  <si>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</si>
  <si>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</si>
  <si>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</si>
  <si>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</si>
  <si>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</si>
  <si>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</si>
  <si>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</si>
  <si>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</si>
  <si>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</si>
  <si>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</si>
  <si>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</si>
  <si>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</si>
  <si>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</si>
  <si>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</si>
  <si>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</si>
  <si>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</si>
  <si>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</si>
  <si>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</si>
  <si>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</si>
  <si>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</si>
  <si>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</si>
  <si>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</si>
  <si>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</si>
  <si>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</si>
  <si>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</si>
  <si>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</si>
  <si>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</si>
  <si>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</si>
  <si>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</si>
  <si>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</si>
  <si>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</si>
  <si>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</si>
  <si>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</si>
  <si>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</si>
  <si>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</si>
  <si>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</si>
  <si>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</si>
  <si>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</si>
  <si>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</si>
  <si>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</si>
  <si>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</si>
  <si>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</si>
  <si>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</si>
  <si>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</si>
  <si>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</si>
  <si>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</si>
  <si>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</si>
  <si>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</si>
  <si>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</si>
  <si>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</si>
  <si>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</si>
  <si>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</si>
  <si>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</si>
  <si>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</si>
  <si>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</si>
  <si>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</si>
  <si>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</si>
  <si>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</si>
  <si>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</si>
  <si>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</si>
  <si>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</si>
  <si>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</si>
  <si>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</si>
  <si>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</si>
  <si>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</si>
  <si>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</si>
  <si>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</si>
  <si>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</si>
  <si>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</si>
  <si>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</si>
  <si>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</si>
  <si>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</si>
  <si>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</si>
  <si>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</si>
  <si>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</si>
  <si>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</si>
  <si>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</si>
  <si>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</si>
  <si>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</si>
  <si>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</si>
  <si>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</si>
  <si>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</si>
  <si>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</si>
  <si>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</si>
  <si>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</si>
  <si>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</si>
  <si>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</si>
  <si>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</si>
  <si>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</si>
  <si>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</si>
  <si>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</si>
  <si>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</si>
  <si>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</si>
  <si>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</si>
  <si>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</si>
  <si>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</si>
  <si>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</si>
  <si>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</si>
  <si>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</si>
  <si>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</si>
  <si>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</si>
  <si>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</si>
  <si>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</si>
  <si>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</si>
  <si>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</si>
  <si>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</si>
  <si>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</si>
  <si>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</si>
  <si>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</si>
  <si>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</si>
  <si>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</si>
  <si>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</si>
  <si>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</si>
  <si>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</si>
  <si>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</si>
  <si>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</si>
  <si>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</si>
  <si>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</si>
  <si>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</si>
  <si>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</si>
  <si>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</si>
  <si>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</si>
  <si>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</si>
  <si>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</si>
  <si>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</si>
  <si>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</si>
  <si>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</si>
  <si>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</si>
  <si>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</si>
  <si>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</si>
  <si>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</si>
  <si>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</si>
  <si>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</si>
  <si>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</si>
  <si>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</si>
  <si>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</si>
  <si>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</si>
  <si>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</si>
  <si>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</si>
  <si>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</si>
  <si>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</si>
  <si>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</si>
  <si>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</si>
  <si>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</si>
  <si>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</si>
  <si>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</si>
  <si>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</si>
  <si>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</si>
  <si>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</si>
  <si>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</si>
  <si>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</si>
  <si>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</si>
  <si>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</si>
  <si>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</si>
  <si>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</si>
  <si>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</si>
  <si>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</si>
  <si>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</si>
  <si>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</si>
  <si>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</si>
  <si>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</si>
  <si>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</si>
  <si>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</si>
  <si>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</si>
  <si>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</si>
  <si>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</si>
  <si>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</si>
  <si>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</si>
  <si>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</si>
  <si>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</si>
  <si>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</si>
  <si>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</si>
  <si>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</si>
  <si>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</si>
  <si>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</si>
  <si>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</si>
  <si>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</si>
  <si>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</si>
  <si>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</si>
  <si>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</si>
  <si>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</si>
  <si>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</si>
  <si>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</si>
  <si>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</si>
  <si>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</si>
  <si>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</si>
  <si>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</si>
  <si>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</si>
  <si>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</si>
  <si>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</si>
  <si>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</si>
  <si>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</si>
  <si>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</si>
  <si>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</si>
  <si>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</si>
  <si>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</si>
  <si>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</si>
  <si>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</si>
  <si>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</si>
  <si>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</si>
  <si>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</si>
  <si>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</si>
  <si>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</si>
  <si>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</si>
  <si>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</si>
  <si>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</si>
  <si>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</si>
  <si>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</si>
  <si>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</si>
  <si>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</si>
  <si>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</si>
  <si>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</si>
  <si>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</si>
  <si>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</si>
  <si>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</si>
  <si>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</si>
  <si>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</si>
  <si>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</si>
  <si>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</si>
  <si>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</si>
  <si>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</si>
  <si>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</si>
  <si>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</si>
  <si>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</si>
  <si>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</si>
  <si>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</si>
  <si>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</si>
  <si>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</si>
  <si>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</si>
  <si>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</si>
  <si>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</si>
  <si>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</si>
  <si>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</si>
  <si>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</si>
  <si>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</si>
  <si>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</si>
  <si>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</si>
  <si>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</si>
  <si>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</si>
  <si>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</si>
  <si>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</si>
  <si>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</si>
  <si>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</si>
  <si>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</si>
  <si>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</si>
  <si>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</si>
  <si>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</si>
  <si>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</si>
  <si>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</si>
  <si>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</si>
  <si>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</si>
  <si>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</si>
  <si>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</si>
  <si>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</si>
  <si>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</si>
  <si>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</si>
  <si>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</si>
  <si>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</si>
  <si>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</si>
  <si>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</si>
  <si>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</si>
  <si>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</si>
  <si>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</si>
  <si>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</si>
  <si>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</si>
  <si>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</si>
  <si>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</si>
  <si>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</si>
  <si>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</si>
  <si>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</si>
  <si>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</si>
  <si>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</si>
  <si>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</si>
  <si>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</si>
  <si>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</si>
  <si>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</si>
  <si>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</si>
  <si>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</si>
  <si>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</si>
  <si>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</si>
  <si>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</si>
  <si>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</si>
  <si>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</si>
  <si>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</si>
  <si>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</si>
  <si>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</si>
  <si>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</si>
  <si>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</si>
  <si>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</si>
  <si>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</si>
  <si>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</si>
  <si>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</si>
  <si>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</si>
  <si>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</si>
  <si>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</si>
  <si>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</si>
  <si>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</si>
  <si>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</si>
  <si>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</si>
  <si>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</si>
  <si>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</si>
  <si>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</si>
  <si>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</si>
  <si>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</si>
  <si>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</si>
  <si>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</si>
  <si>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</si>
  <si>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</si>
  <si>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</si>
  <si>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</si>
  <si>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</si>
  <si>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</si>
  <si>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</si>
  <si>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</si>
  <si>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</si>
  <si>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</si>
  <si>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</si>
  <si>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</si>
  <si>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</si>
  <si>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</si>
  <si>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</si>
  <si>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</si>
  <si>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</si>
  <si>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</si>
  <si>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</si>
  <si>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</si>
  <si>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</si>
  <si>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</si>
  <si>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</si>
  <si>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</si>
  <si>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</si>
  <si>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</si>
  <si>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</si>
  <si>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</si>
  <si>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</si>
  <si>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</si>
  <si>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</si>
  <si>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</si>
  <si>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</si>
  <si>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</si>
  <si>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</si>
  <si>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</si>
  <si>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</si>
  <si>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</si>
  <si>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</si>
  <si>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</si>
  <si>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</si>
  <si>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</si>
  <si>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</si>
  <si>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</si>
  <si>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</si>
  <si>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</si>
  <si>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</si>
  <si>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</si>
  <si>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</si>
  <si>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</si>
  <si>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</si>
  <si>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</si>
  <si>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</si>
  <si>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</si>
  <si>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</si>
  <si>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</si>
  <si>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</si>
  <si>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</si>
  <si>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</si>
  <si>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</si>
  <si>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</si>
  <si>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</si>
  <si>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</si>
  <si>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</si>
  <si>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</si>
  <si>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</si>
  <si>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</si>
  <si>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</si>
  <si>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</si>
  <si>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</si>
  <si>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</si>
  <si>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</si>
  <si>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</si>
  <si>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</si>
  <si>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</si>
  <si>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</si>
  <si>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</si>
  <si>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</si>
  <si>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</si>
  <si>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</si>
  <si>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</si>
  <si>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</si>
  <si>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</si>
  <si>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</si>
  <si>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</si>
  <si>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</si>
  <si>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</si>
  <si>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</si>
  <si>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</si>
  <si>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</si>
  <si>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</si>
  <si>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</si>
  <si>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</si>
  <si>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</si>
  <si>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</si>
  <si>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</si>
  <si>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</si>
  <si>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</si>
  <si>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</si>
  <si>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</si>
  <si>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</si>
  <si>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</si>
  <si>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</si>
  <si>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</si>
  <si>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</si>
  <si>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</si>
  <si>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</si>
  <si>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</si>
  <si>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</si>
  <si>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</si>
  <si>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</si>
  <si>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</si>
  <si>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</si>
  <si>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</si>
  <si>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</si>
  <si>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</si>
  <si>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</si>
  <si>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</si>
  <si>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</si>
  <si>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</si>
  <si>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</si>
  <si>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</si>
  <si>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</si>
  <si>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</si>
  <si>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</si>
  <si>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</si>
  <si>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</si>
  <si>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</si>
  <si>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</si>
  <si>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</si>
  <si>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</si>
  <si>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</si>
  <si>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</si>
  <si>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</si>
  <si>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</si>
  <si>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</si>
  <si>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</si>
  <si>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</si>
  <si>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</si>
  <si>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</si>
  <si>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</si>
  <si>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</si>
  <si>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</si>
  <si>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</si>
  <si>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</si>
  <si>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</si>
  <si>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</si>
  <si>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</si>
  <si>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</si>
  <si>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</si>
  <si>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</si>
  <si>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</si>
  <si>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</si>
  <si>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</si>
  <si>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</si>
  <si>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</si>
  <si>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</si>
  <si>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</si>
  <si>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</si>
  <si>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</si>
  <si>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</si>
  <si>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</si>
  <si>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</si>
  <si>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</si>
  <si>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</si>
  <si>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</si>
  <si>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</si>
  <si>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</si>
  <si>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</si>
  <si>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</si>
  <si>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</si>
  <si>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</si>
  <si>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</si>
  <si>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</si>
  <si>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</si>
  <si>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</si>
  <si>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</si>
  <si>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</si>
  <si>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</si>
  <si>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</si>
  <si>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</si>
  <si>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</si>
  <si>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</si>
  <si>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</si>
  <si>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</si>
  <si>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</si>
  <si>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</si>
  <si>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</si>
  <si>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</si>
  <si>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</si>
  <si>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</si>
  <si>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</si>
  <si>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</si>
  <si>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</si>
  <si>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</si>
  <si>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</si>
  <si>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</si>
  <si>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</si>
  <si>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</si>
  <si>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</si>
  <si>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</si>
  <si>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</si>
  <si>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</si>
  <si>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</si>
  <si>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</si>
  <si>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</si>
  <si>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</si>
  <si>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</si>
  <si>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</si>
  <si>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</si>
  <si>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</si>
  <si>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</si>
  <si>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</si>
  <si>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</si>
  <si>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</si>
  <si>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</si>
  <si>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</si>
  <si>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</si>
  <si>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</si>
  <si>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</si>
  <si>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</si>
  <si>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</si>
  <si>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</si>
  <si>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</si>
  <si>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</si>
  <si>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</si>
  <si>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</si>
  <si>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</si>
  <si>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</si>
  <si>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</si>
  <si>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</si>
  <si>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</si>
  <si>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</si>
  <si>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</si>
  <si>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</si>
  <si>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</si>
  <si>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</si>
  <si>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</si>
  <si>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</si>
  <si>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</si>
  <si>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</si>
  <si>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</si>
  <si>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</si>
  <si>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</si>
  <si>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</si>
  <si>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</si>
  <si>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</si>
  <si>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</si>
  <si>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</si>
  <si>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</si>
  <si>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</si>
  <si>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</si>
  <si>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</si>
  <si>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</si>
  <si>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</si>
  <si>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</si>
  <si>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</si>
  <si>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</si>
  <si>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</si>
  <si>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</si>
  <si>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</si>
  <si>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</si>
  <si>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</si>
  <si>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</si>
  <si>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</si>
  <si>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</si>
  <si>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</si>
  <si>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</si>
  <si>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</si>
  <si>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</si>
  <si>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</si>
  <si>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</si>
  <si>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</si>
  <si>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</si>
  <si>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</si>
  <si>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</si>
  <si>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</si>
  <si>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</si>
  <si>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</si>
  <si>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</si>
  <si>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</si>
  <si>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</si>
  <si>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</si>
  <si>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</si>
  <si>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</si>
  <si>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</si>
  <si>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</si>
  <si>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</si>
  <si>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</si>
  <si>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</si>
  <si>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</si>
  <si>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</si>
  <si>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</si>
  <si>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</si>
  <si>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</si>
  <si>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</si>
  <si>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</si>
  <si>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</si>
  <si>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</si>
  <si>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</si>
  <si>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</si>
  <si>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</si>
  <si>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</si>
  <si>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</si>
  <si>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</si>
  <si>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</si>
  <si>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</si>
  <si>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</si>
  <si>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</si>
  <si>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</si>
  <si>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</si>
  <si>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</si>
  <si>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</si>
  <si>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</si>
  <si>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</si>
  <si>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</si>
  <si>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</si>
  <si>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</si>
  <si>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</si>
  <si>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</si>
  <si>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</si>
  <si>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</si>
  <si>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</si>
  <si>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</si>
  <si>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</si>
  <si>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</si>
  <si>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</si>
  <si>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</si>
  <si>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</si>
  <si>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</si>
  <si>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</si>
  <si>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</si>
  <si>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</si>
  <si>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</si>
  <si>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</si>
  <si>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</si>
  <si>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</si>
  <si>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</si>
  <si>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</si>
  <si>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</si>
  <si>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</si>
  <si>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</si>
  <si>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</si>
  <si>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</si>
  <si>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</si>
  <si>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</si>
  <si>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</si>
  <si>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</si>
  <si>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</si>
  <si>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</si>
  <si>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</si>
  <si>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</si>
  <si>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</si>
  <si>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</si>
  <si>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</si>
  <si>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</si>
  <si>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</si>
  <si>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</si>
  <si>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</si>
  <si>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</si>
  <si>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</si>
  <si>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</si>
  <si>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</si>
  <si>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</si>
  <si>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</si>
  <si>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</si>
  <si>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</si>
  <si>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</si>
  <si>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</si>
  <si>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</si>
  <si>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</si>
  <si>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</si>
  <si>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</si>
  <si>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</si>
  <si>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</si>
  <si>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</si>
  <si>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</si>
  <si>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</si>
  <si>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</si>
  <si>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</si>
  <si>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</si>
  <si>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</si>
  <si>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</si>
  <si>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</si>
  <si>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</si>
  <si>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</si>
  <si>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</si>
  <si>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</si>
  <si>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</si>
  <si>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</si>
  <si>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</si>
  <si>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</si>
  <si>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</si>
  <si>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</si>
  <si>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</si>
  <si>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</si>
  <si>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</si>
  <si>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</si>
  <si>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</si>
  <si>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</si>
  <si>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</si>
  <si>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</si>
  <si>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</si>
  <si>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</si>
  <si>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</si>
  <si>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</si>
  <si>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</si>
  <si>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</si>
  <si>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</si>
  <si>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</si>
  <si>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</si>
  <si>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</si>
  <si>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</si>
  <si>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</si>
  <si>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</si>
  <si>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</si>
  <si>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</si>
  <si>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</si>
  <si>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</si>
  <si>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</si>
  <si>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</si>
  <si>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</si>
  <si>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</si>
  <si>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</si>
  <si>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</si>
  <si>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</si>
  <si>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</si>
  <si>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</si>
  <si>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</si>
  <si>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</si>
  <si>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</si>
  <si>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</si>
  <si>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</si>
  <si>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</si>
  <si>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</si>
  <si>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</si>
  <si>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</si>
  <si>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</si>
  <si>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</si>
  <si>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</si>
  <si>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</si>
  <si>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</si>
  <si>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</si>
  <si>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</si>
  <si>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</si>
  <si>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</si>
  <si>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</si>
  <si>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</si>
  <si>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</si>
  <si>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</si>
  <si>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</si>
  <si>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</si>
  <si>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</si>
  <si>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</si>
  <si>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</si>
  <si>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</si>
  <si>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</si>
  <si>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</si>
  <si>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</si>
  <si>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</si>
  <si>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</si>
  <si>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</si>
  <si>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</si>
  <si>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</si>
  <si>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</si>
  <si>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</si>
  <si>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</si>
  <si>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</si>
  <si>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</si>
  <si>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</si>
  <si>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</si>
  <si>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</si>
  <si>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</si>
  <si>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</si>
  <si>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</si>
  <si>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</si>
  <si>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</si>
  <si>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</si>
  <si>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</si>
  <si>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</si>
  <si>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</si>
  <si>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</si>
  <si>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</si>
  <si>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</si>
  <si>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</si>
  <si>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</si>
  <si>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</si>
  <si>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</si>
  <si>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</si>
  <si>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</si>
  <si>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</si>
  <si>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</si>
  <si>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</si>
  <si>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</si>
  <si>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</si>
  <si>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</si>
  <si>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</si>
  <si>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</si>
  <si>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</si>
  <si>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</si>
  <si>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</si>
  <si>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</si>
  <si>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</si>
  <si>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</si>
  <si>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</si>
  <si>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</si>
  <si>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</si>
  <si>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</si>
  <si>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</si>
  <si>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</si>
  <si>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</si>
  <si>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</si>
  <si>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</si>
  <si>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</si>
  <si>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</si>
  <si>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</si>
  <si>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</si>
  <si>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</si>
  <si>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</si>
  <si>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</si>
  <si>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</si>
  <si>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</si>
  <si>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</si>
  <si>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</si>
  <si>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</si>
  <si>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</si>
  <si>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</si>
  <si>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</si>
  <si>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</si>
  <si>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</si>
  <si>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</si>
  <si>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</si>
  <si>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</si>
  <si>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</si>
  <si>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</si>
  <si>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</si>
  <si>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</si>
  <si>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</si>
  <si>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</si>
  <si>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</si>
  <si>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</si>
  <si>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</si>
  <si>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</si>
  <si>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</si>
  <si>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</si>
  <si>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</si>
  <si>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</si>
  <si>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</si>
  <si>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</si>
  <si>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</si>
  <si>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</si>
  <si>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</si>
  <si>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</si>
  <si>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</si>
  <si>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</si>
  <si>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</si>
  <si>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</si>
  <si>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</si>
  <si>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</si>
  <si>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</si>
  <si>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</si>
  <si>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</si>
  <si>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</si>
  <si>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</si>
  <si>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</si>
  <si>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</si>
  <si>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</si>
  <si>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</si>
  <si>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</si>
  <si>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</si>
  <si>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</si>
  <si>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</si>
  <si>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</si>
  <si>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</si>
  <si>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</si>
  <si>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</si>
  <si>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</si>
  <si>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</si>
  <si>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</si>
  <si>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</si>
  <si>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</si>
  <si>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</si>
  <si>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</si>
  <si>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</si>
  <si>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</si>
  <si>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</si>
  <si>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</si>
  <si>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</si>
  <si>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</si>
  <si>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</si>
  <si>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</si>
  <si>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</si>
  <si>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</si>
  <si>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</si>
  <si>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</si>
  <si>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</si>
  <si>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</si>
  <si>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</si>
  <si>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</si>
  <si>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</si>
  <si>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</si>
  <si>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</si>
  <si>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</si>
  <si>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</si>
  <si>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</si>
  <si>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</si>
  <si>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</si>
  <si>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</si>
  <si>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</si>
  <si>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</si>
  <si>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</si>
  <si>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</si>
  <si>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</si>
  <si>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</si>
  <si>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</si>
  <si>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</si>
  <si>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</si>
  <si>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</si>
  <si>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</si>
  <si>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</si>
  <si>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</si>
  <si>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</si>
  <si>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</si>
  <si>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</si>
  <si>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</si>
  <si>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</si>
  <si>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</si>
  <si>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</si>
  <si>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</si>
  <si>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</si>
  <si>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</si>
  <si>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</si>
  <si>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</si>
  <si>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</si>
  <si>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</si>
  <si>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</si>
  <si>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</si>
  <si>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</si>
  <si>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</si>
  <si>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</si>
  <si>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</si>
  <si>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</si>
  <si>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</si>
  <si>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</si>
  <si>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</si>
  <si>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</si>
  <si>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</si>
  <si>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</si>
  <si>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</si>
  <si>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</si>
  <si>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</si>
  <si>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</si>
  <si>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</si>
  <si>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</si>
  <si>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</si>
  <si>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</si>
  <si>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</si>
  <si>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</si>
  <si>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</si>
  <si>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</si>
  <si>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</si>
  <si>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</si>
  <si>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</si>
  <si>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</si>
  <si>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</si>
  <si>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</si>
  <si>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</si>
  <si>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</si>
  <si>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</si>
  <si>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</si>
  <si>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</si>
  <si>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</si>
  <si>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</si>
  <si>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</si>
  <si>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</si>
  <si>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</si>
  <si>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</si>
  <si>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</si>
  <si>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</si>
  <si>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</si>
  <si>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</si>
  <si>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</si>
  <si>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</si>
  <si>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</si>
  <si>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</si>
  <si>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</si>
  <si>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</si>
  <si>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</si>
  <si>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</si>
  <si>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</si>
  <si>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</si>
  <si>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</si>
  <si>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</si>
  <si>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</si>
  <si>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</si>
  <si>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</si>
  <si>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</si>
  <si>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</si>
  <si>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</si>
  <si>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</si>
  <si>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</si>
  <si>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</si>
  <si>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</si>
  <si>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</si>
  <si>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</si>
  <si>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</si>
  <si>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</si>
  <si>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</si>
  <si>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</si>
  <si>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</si>
  <si>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</si>
  <si>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</si>
  <si>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</si>
  <si>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</si>
  <si>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</si>
  <si>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</si>
  <si>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</si>
  <si>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</si>
  <si>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</si>
  <si>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</si>
  <si>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</si>
  <si>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</si>
  <si>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</si>
  <si>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</si>
  <si>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</si>
  <si>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</si>
  <si>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</si>
  <si>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</si>
  <si>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</si>
  <si>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</si>
  <si>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</si>
  <si>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</si>
  <si>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</si>
  <si>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</si>
  <si>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</si>
  <si>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</si>
  <si>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</si>
  <si>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</si>
  <si>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</si>
  <si>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</si>
  <si>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</si>
  <si>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</si>
  <si>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</si>
  <si>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</si>
  <si>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</si>
  <si>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</si>
  <si>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</si>
  <si>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</si>
  <si>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</si>
  <si>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</si>
  <si>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</si>
  <si>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</si>
  <si>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</si>
  <si>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</si>
  <si>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</si>
  <si>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</si>
  <si>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</si>
  <si>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</si>
  <si>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</si>
  <si>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</si>
  <si>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</si>
  <si>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</si>
  <si>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</si>
  <si>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</si>
  <si>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</si>
  <si>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</si>
  <si>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</si>
  <si>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</si>
  <si>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</si>
  <si>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</si>
  <si>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</si>
  <si>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</si>
  <si>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</si>
  <si>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</si>
  <si>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</si>
  <si>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</si>
  <si>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</si>
  <si>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</si>
  <si>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</si>
  <si>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</si>
  <si>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</si>
  <si>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</si>
  <si>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</si>
  <si>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</si>
  <si>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</si>
  <si>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</si>
  <si>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</si>
  <si>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</si>
  <si>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</si>
  <si>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</si>
  <si>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</si>
  <si>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</si>
  <si>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</si>
  <si>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</si>
  <si>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</si>
  <si>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</si>
  <si>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</si>
  <si>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</si>
  <si>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</si>
  <si>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</si>
  <si>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</si>
  <si>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</si>
  <si>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</si>
  <si>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</si>
  <si>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</si>
  <si>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</si>
  <si>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</si>
  <si>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</si>
  <si>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</si>
  <si>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</si>
  <si>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</si>
  <si>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</si>
  <si>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</si>
  <si>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</si>
  <si>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</si>
  <si>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</si>
  <si>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</si>
  <si>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</si>
  <si>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</si>
  <si>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</si>
  <si>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</si>
  <si>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</si>
  <si>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</si>
  <si>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</si>
  <si>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</si>
  <si>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</si>
  <si>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</si>
  <si>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</si>
  <si>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</si>
  <si>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</si>
  <si>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</si>
  <si>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</si>
  <si>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</si>
  <si>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</si>
  <si>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</si>
  <si>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</si>
  <si>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</si>
  <si>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</si>
  <si>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</si>
  <si>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</si>
  <si>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</si>
  <si>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</si>
  <si>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</si>
  <si>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</si>
  <si>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</si>
  <si>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</si>
  <si>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</si>
  <si>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</si>
  <si>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</si>
  <si>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</si>
  <si>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</si>
  <si>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</si>
  <si>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</si>
  <si>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</si>
  <si>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</si>
  <si>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</si>
  <si>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</si>
  <si>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</si>
  <si>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</si>
  <si>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</si>
  <si>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</si>
  <si>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</si>
  <si>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</si>
  <si>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</si>
  <si>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</si>
  <si>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</si>
  <si>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</si>
  <si>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</si>
  <si>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</si>
  <si>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</si>
  <si>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</si>
  <si>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</si>
  <si>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</si>
  <si>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</si>
  <si>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</si>
  <si>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</si>
  <si>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</si>
  <si>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</si>
  <si>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</si>
  <si>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</si>
  <si>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</si>
  <si>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</si>
  <si>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</si>
  <si>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</si>
  <si>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</si>
  <si>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</si>
  <si>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</si>
  <si>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</si>
  <si>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</si>
  <si>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</si>
  <si>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</si>
  <si>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</si>
  <si>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</si>
  <si>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</si>
  <si>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</si>
  <si>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</si>
  <si>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</si>
  <si>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</si>
  <si>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</si>
  <si>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</si>
  <si>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</si>
  <si>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</si>
  <si>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</si>
  <si>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</si>
  <si>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</si>
  <si>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</si>
  <si>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</si>
  <si>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</si>
  <si>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</si>
  <si>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</si>
  <si>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</si>
  <si>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</si>
  <si>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</si>
  <si>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</si>
  <si>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</si>
  <si>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</si>
  <si>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</si>
  <si>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</si>
  <si>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</si>
  <si>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</si>
  <si>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</si>
  <si>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</si>
  <si>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</si>
  <si>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</si>
  <si>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</si>
  <si>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</si>
  <si>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</si>
  <si>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</si>
  <si>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</si>
  <si>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</si>
  <si>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</si>
  <si>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</si>
  <si>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</si>
  <si>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</si>
  <si>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</si>
  <si>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</si>
  <si>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</si>
  <si>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</si>
  <si>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</si>
  <si>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</si>
  <si>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</si>
  <si>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</si>
  <si>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</si>
  <si>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</si>
  <si>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</si>
  <si>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</si>
  <si>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</si>
  <si>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</si>
  <si>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</si>
  <si>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</si>
  <si>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</si>
  <si>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</si>
  <si>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</si>
  <si>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</si>
  <si>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</si>
  <si>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</si>
  <si>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</si>
  <si>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</si>
  <si>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</si>
  <si>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</si>
  <si>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</si>
  <si>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</si>
  <si>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</si>
  <si>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</si>
  <si>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</si>
  <si>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</si>
  <si>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</si>
  <si>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</si>
  <si>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</si>
  <si>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</si>
  <si>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</si>
  <si>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</si>
  <si>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</si>
  <si>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</si>
  <si>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</si>
  <si>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</si>
  <si>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</si>
  <si>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</si>
  <si>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</si>
  <si>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</si>
  <si>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</si>
  <si>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</si>
  <si>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</si>
  <si>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</si>
  <si>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</si>
  <si>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</si>
  <si>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</si>
  <si>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</si>
  <si>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</si>
  <si>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</si>
  <si>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</si>
  <si>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</si>
  <si>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</si>
  <si>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</si>
  <si>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</si>
  <si>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</si>
  <si>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</si>
  <si>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</si>
  <si>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</si>
  <si>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</si>
  <si>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</si>
  <si>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</si>
  <si>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</si>
  <si>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</si>
  <si>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</si>
  <si>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</si>
  <si>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</si>
  <si>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</si>
  <si>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</si>
  <si>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</si>
  <si>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</si>
  <si>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</si>
  <si>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</si>
  <si>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</si>
  <si>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</si>
  <si>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</si>
  <si>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</si>
  <si>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</si>
  <si>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</si>
  <si>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</si>
  <si>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</si>
  <si>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</si>
  <si>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</si>
  <si>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</si>
  <si>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</si>
  <si>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</si>
  <si>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</si>
  <si>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</si>
  <si>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</si>
  <si>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</si>
  <si>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</si>
  <si>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</si>
  <si>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</si>
  <si>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</si>
  <si>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</si>
  <si>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</si>
  <si>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</si>
  <si>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</si>
  <si>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</si>
  <si>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</si>
  <si>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</si>
  <si>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</si>
  <si>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</si>
  <si>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</si>
  <si>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</si>
  <si>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</si>
  <si>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</si>
  <si>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</si>
  <si>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</si>
  <si>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</si>
  <si>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</si>
  <si>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</si>
  <si>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</si>
  <si>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</si>
  <si>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</si>
  <si>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</si>
  <si>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</si>
  <si>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</si>
  <si>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</si>
  <si>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</si>
  <si>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</si>
  <si>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</si>
  <si>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</si>
  <si>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</si>
  <si>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</si>
  <si>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</si>
  <si>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</si>
  <si>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</si>
  <si>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</si>
  <si>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</si>
  <si>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</si>
  <si>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</si>
  <si>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</si>
  <si>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</si>
  <si>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</si>
  <si>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</si>
  <si>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</si>
  <si>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</si>
  <si>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</si>
  <si>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</si>
  <si>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</si>
  <si>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</si>
  <si>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</si>
  <si>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</si>
  <si>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</si>
  <si>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</si>
  <si>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</si>
  <si>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</si>
  <si>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</si>
  <si>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</si>
  <si>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</si>
  <si>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</si>
  <si>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</si>
  <si>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</si>
  <si>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</si>
  <si>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</si>
  <si>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</si>
  <si>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</si>
  <si>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</si>
  <si>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</si>
  <si>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</si>
  <si>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</si>
  <si>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</si>
  <si>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</si>
  <si>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</si>
  <si>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</si>
  <si>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</si>
  <si>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</si>
  <si>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</si>
  <si>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</si>
  <si>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</si>
  <si>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</si>
  <si>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</si>
  <si>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</si>
  <si>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</si>
  <si>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</si>
  <si>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</si>
  <si>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</si>
  <si>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</si>
  <si>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</si>
  <si>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</si>
  <si>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</si>
  <si>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</si>
  <si>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</si>
  <si>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</si>
  <si>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</si>
  <si>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</si>
  <si>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</si>
  <si>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</si>
  <si>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</si>
  <si>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</si>
  <si>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</si>
  <si>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</si>
  <si>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</si>
  <si>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</si>
  <si>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</si>
  <si>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</si>
  <si>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</si>
  <si>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</si>
  <si>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</si>
  <si>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</si>
  <si>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</si>
  <si>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</si>
  <si>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</si>
  <si>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</si>
  <si>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</si>
  <si>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</si>
  <si>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</si>
  <si>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</si>
  <si>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</si>
  <si>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</si>
  <si>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</si>
  <si>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</si>
  <si>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</si>
  <si>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</si>
  <si>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</si>
  <si>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</si>
  <si>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</si>
  <si>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</si>
  <si>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</si>
  <si>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</si>
  <si>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</si>
  <si>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</si>
  <si>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</si>
  <si>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</si>
  <si>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</si>
  <si>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</si>
  <si>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</si>
  <si>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</si>
  <si>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</si>
  <si>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</si>
  <si>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</si>
  <si>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</si>
  <si>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</si>
  <si>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</si>
  <si>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</si>
  <si>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</si>
  <si>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</si>
  <si>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</si>
  <si>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</si>
  <si>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</si>
  <si>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</si>
  <si>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</si>
  <si>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</si>
  <si>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</si>
  <si>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</si>
  <si>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</si>
  <si>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</si>
  <si>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</si>
  <si>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</si>
  <si>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</si>
  <si>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</si>
  <si>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</si>
  <si>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</si>
  <si>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</si>
  <si>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</si>
  <si>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</si>
  <si>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</si>
  <si>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</si>
  <si>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</si>
  <si>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</si>
  <si>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</si>
  <si>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</si>
  <si>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</si>
  <si>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</si>
  <si>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</si>
  <si>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</si>
  <si>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</si>
  <si>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</si>
  <si>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</si>
  <si>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</si>
  <si>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</si>
  <si>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</si>
  <si>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</si>
  <si>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</si>
  <si>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</si>
  <si>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</si>
  <si>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</si>
  <si>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</si>
  <si>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</si>
  <si>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</si>
  <si>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</si>
  <si>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</si>
  <si>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</si>
  <si>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</si>
  <si>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</si>
  <si>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</si>
  <si>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</si>
  <si>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</si>
  <si>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</si>
  <si>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</si>
  <si>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</si>
  <si>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</si>
  <si>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</si>
  <si>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</si>
  <si>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</si>
  <si>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</si>
  <si>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</si>
  <si>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</si>
  <si>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</si>
  <si>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</si>
  <si>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</si>
  <si>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</si>
  <si>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</si>
  <si>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</si>
  <si>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</si>
  <si>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</si>
  <si>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</si>
  <si>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</si>
  <si>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</si>
  <si>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</si>
  <si>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</si>
  <si>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</si>
  <si>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</si>
  <si>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</si>
  <si>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</si>
  <si>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</si>
  <si>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</si>
  <si>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</si>
  <si>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</si>
  <si>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</si>
  <si>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</si>
  <si>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</si>
  <si>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</si>
  <si>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</si>
  <si>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</si>
  <si>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</si>
  <si>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</si>
  <si>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</si>
  <si>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</si>
  <si>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</si>
  <si>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</si>
  <si>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</si>
  <si>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</si>
  <si>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</si>
  <si>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</si>
  <si>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</si>
  <si>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</si>
  <si>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</si>
  <si>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</si>
  <si>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</si>
  <si>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</si>
  <si>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</si>
  <si>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</si>
  <si>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</si>
  <si>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</si>
  <si>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</si>
  <si>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</si>
  <si>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</si>
  <si>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</si>
  <si>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</si>
  <si>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</si>
  <si>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</si>
  <si>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</si>
  <si>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</si>
  <si>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</si>
  <si>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</si>
  <si>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</si>
  <si>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</si>
  <si>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</si>
  <si>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</si>
  <si>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</si>
  <si>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</si>
  <si>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</si>
  <si>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</si>
  <si>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</si>
  <si>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</si>
  <si>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</si>
  <si>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</si>
  <si>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</si>
  <si>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</si>
  <si>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</si>
  <si>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</si>
  <si>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</si>
  <si>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</si>
  <si>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</si>
  <si>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</si>
  <si>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</si>
  <si>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</si>
  <si>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</si>
  <si>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</si>
  <si>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</si>
  <si>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</si>
  <si>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</si>
  <si>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</si>
  <si>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</si>
  <si>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</si>
  <si>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</si>
  <si>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</si>
  <si>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</si>
  <si>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</si>
  <si>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</si>
  <si>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</si>
  <si>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</si>
  <si>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</si>
  <si>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</si>
  <si>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</si>
  <si>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</si>
  <si>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</si>
  <si>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</si>
  <si>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</si>
  <si>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</si>
  <si>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</si>
  <si>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</si>
  <si>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</si>
  <si>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</si>
  <si>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</si>
  <si>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</si>
  <si>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</si>
  <si>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</si>
  <si>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</si>
  <si>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</si>
  <si>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</si>
  <si>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</si>
  <si>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</si>
  <si>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</si>
  <si>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</si>
  <si>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</si>
  <si>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</si>
  <si>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</si>
  <si>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</si>
  <si>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</si>
  <si>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</si>
  <si>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</si>
  <si>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</si>
  <si>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</si>
  <si>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</si>
  <si>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</si>
  <si>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</si>
  <si>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</si>
  <si>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</si>
  <si>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</si>
  <si>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</si>
  <si>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</si>
  <si>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</si>
  <si>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</si>
  <si>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</si>
  <si>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</si>
  <si>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</si>
  <si>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</si>
  <si>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</si>
  <si>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</si>
  <si>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</si>
  <si>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</si>
  <si>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</si>
  <si>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</si>
  <si>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</si>
  <si>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</si>
  <si>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</si>
  <si>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</si>
  <si>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</si>
  <si>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</si>
  <si>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</si>
  <si>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</si>
  <si>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</si>
  <si>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</si>
  <si>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</si>
  <si>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</si>
  <si>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</si>
  <si>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</si>
  <si>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</si>
  <si>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</si>
  <si>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</si>
  <si>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</si>
  <si>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</si>
  <si>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</si>
  <si>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</si>
  <si>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</si>
  <si>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</si>
  <si>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</si>
  <si>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</si>
  <si>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</si>
  <si>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</si>
  <si>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</si>
  <si>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</si>
  <si>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</si>
  <si>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</si>
  <si>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</si>
  <si>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</si>
  <si>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</si>
  <si>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</si>
  <si>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</si>
  <si>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</si>
  <si>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</si>
  <si>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</si>
  <si>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</si>
  <si>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</si>
  <si>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</si>
  <si>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</si>
  <si>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</si>
  <si>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</si>
  <si>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</si>
  <si>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</si>
  <si>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</si>
  <si>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</si>
  <si>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</si>
  <si>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</si>
  <si>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</si>
  <si>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</si>
  <si>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</si>
  <si>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</si>
  <si>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</si>
  <si>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</si>
  <si>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</si>
  <si>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</si>
  <si>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</si>
  <si>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</si>
  <si>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</si>
  <si>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</si>
  <si>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</si>
  <si>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</si>
  <si>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</si>
  <si>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</si>
  <si>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</si>
  <si>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</si>
  <si>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</si>
  <si>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</si>
  <si>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</si>
  <si>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</si>
  <si>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</si>
  <si>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</si>
  <si>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</si>
  <si>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</si>
  <si>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</si>
  <si>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</si>
  <si>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</si>
  <si>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</si>
  <si>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</si>
  <si>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</si>
  <si>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</si>
  <si>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</si>
  <si>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</si>
  <si>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</si>
  <si>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</si>
  <si>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</si>
  <si>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</si>
  <si>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</si>
  <si>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</si>
  <si>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</si>
  <si>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</si>
  <si>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</si>
  <si>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</si>
  <si>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</si>
  <si>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</si>
  <si>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</si>
  <si>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</si>
  <si>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</si>
  <si>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</si>
  <si>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</si>
  <si>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</si>
  <si>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</si>
  <si>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</si>
  <si>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</si>
  <si>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</si>
  <si>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</si>
  <si>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</si>
  <si>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</si>
  <si>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</si>
  <si>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</si>
  <si>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</si>
  <si>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</si>
  <si>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</si>
  <si>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</si>
  <si>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</si>
  <si>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</si>
  <si>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</si>
  <si>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</si>
  <si>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</si>
  <si>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</si>
  <si>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</si>
  <si>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</si>
  <si>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</si>
  <si>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</si>
  <si>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</si>
  <si>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</si>
  <si>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</si>
  <si>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</si>
  <si>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</si>
  <si>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</si>
  <si>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</si>
  <si>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</si>
  <si>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</si>
  <si>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</si>
  <si>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</si>
  <si>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</si>
  <si>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</si>
  <si>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</si>
  <si>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</si>
  <si>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</si>
  <si>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</si>
  <si>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</si>
  <si>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</si>
  <si>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</si>
  <si>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</si>
  <si>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</si>
  <si>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</si>
  <si>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</si>
  <si>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</si>
  <si>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</si>
  <si>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</si>
  <si>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</si>
  <si>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</si>
  <si>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</si>
  <si>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</si>
  <si>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</si>
  <si>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</si>
  <si>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</si>
  <si>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</si>
  <si>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</si>
  <si>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</si>
  <si>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</si>
  <si>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</si>
  <si>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</si>
  <si>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</si>
  <si>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</si>
  <si>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</si>
  <si>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</si>
  <si>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</si>
  <si>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</si>
  <si>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</si>
  <si>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</si>
  <si>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</si>
  <si>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</si>
  <si>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</si>
  <si>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</si>
  <si>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</si>
  <si>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</si>
  <si>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</si>
  <si>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</si>
  <si>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</si>
  <si>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</si>
  <si>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</si>
  <si>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</si>
  <si>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</si>
  <si>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</si>
  <si>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</si>
  <si>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</si>
  <si>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</si>
  <si>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</si>
  <si>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</si>
  <si>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</si>
  <si>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</si>
  <si>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</si>
  <si>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</si>
  <si>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</si>
  <si>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</si>
  <si>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</si>
  <si>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</si>
  <si>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</si>
  <si>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</si>
  <si>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</si>
  <si>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</si>
  <si>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</si>
  <si>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</si>
  <si>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</si>
  <si>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</si>
  <si>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</si>
  <si>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</si>
  <si>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</si>
  <si>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</si>
  <si>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</si>
  <si>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</si>
  <si>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</si>
  <si>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</si>
  <si>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</si>
  <si>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</si>
  <si>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</si>
  <si>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</si>
  <si>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</si>
  <si>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</si>
  <si>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</si>
  <si>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</si>
  <si>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</si>
  <si>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</si>
  <si>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</si>
  <si>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</si>
  <si>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</si>
  <si>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</si>
  <si>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</si>
  <si>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</si>
  <si>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</si>
  <si>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</si>
  <si>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</si>
  <si>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</si>
  <si>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</si>
  <si>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</si>
  <si>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</si>
  <si>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</si>
  <si>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</si>
  <si>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</si>
  <si>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</si>
  <si>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</si>
  <si>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</si>
  <si>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</si>
  <si>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</si>
  <si>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</si>
  <si>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</si>
  <si>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</si>
  <si>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</si>
  <si>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</si>
  <si>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</si>
  <si>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</si>
  <si>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</si>
  <si>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</si>
  <si>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</si>
  <si>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</si>
  <si>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</si>
  <si>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</si>
  <si>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</si>
  <si>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</si>
  <si>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</si>
  <si>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</si>
  <si>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</si>
  <si>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</si>
  <si>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</si>
  <si>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</si>
  <si>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</si>
  <si>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</si>
  <si>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</si>
  <si>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</si>
  <si>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</si>
  <si>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</si>
  <si>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</si>
  <si>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</si>
  <si>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</si>
  <si>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</si>
  <si>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</si>
  <si>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</si>
  <si>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</si>
  <si>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</si>
  <si>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</si>
  <si>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</si>
  <si>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</si>
  <si>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</si>
  <si>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</si>
  <si>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</si>
  <si>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</si>
  <si>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</si>
  <si>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</si>
  <si>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</si>
  <si>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</si>
  <si>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</si>
  <si>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</si>
  <si>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</si>
  <si>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</si>
  <si>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</si>
  <si>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</si>
  <si>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</si>
  <si>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</si>
  <si>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</si>
  <si>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</si>
  <si>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</si>
  <si>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</si>
  <si>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</si>
  <si>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</si>
  <si>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</si>
  <si>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</si>
  <si>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</si>
  <si>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</si>
  <si>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</si>
  <si>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</si>
  <si>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</si>
  <si>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</si>
  <si>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</si>
  <si>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</si>
  <si>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</si>
  <si>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</si>
  <si>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</si>
  <si>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</si>
  <si>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</si>
  <si>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</si>
  <si>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</si>
  <si>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</si>
  <si>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</si>
  <si>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</si>
  <si>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</si>
  <si>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</si>
  <si>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</si>
  <si>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</si>
  <si>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</si>
  <si>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</si>
  <si>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</si>
  <si>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</si>
  <si>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</si>
  <si>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</si>
  <si>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</si>
  <si>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</si>
  <si>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</si>
  <si>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</si>
  <si>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</si>
  <si>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</si>
  <si>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</si>
  <si>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</si>
  <si>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</si>
  <si>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</si>
  <si>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</si>
  <si>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</si>
  <si>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</si>
  <si>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</si>
  <si>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</si>
  <si>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</si>
  <si>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</si>
  <si>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</si>
  <si>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</si>
  <si>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</si>
  <si>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</si>
  <si>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</si>
  <si>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</si>
  <si>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</si>
  <si>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</si>
  <si>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</si>
  <si>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</si>
  <si>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</si>
  <si>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</si>
  <si>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</si>
  <si>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</si>
  <si>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</si>
  <si>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</si>
  <si>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</si>
  <si>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</si>
  <si>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</si>
  <si>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</si>
  <si>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</si>
  <si>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</si>
  <si>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</si>
  <si>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</si>
  <si>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</si>
  <si>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</si>
  <si>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</si>
  <si>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</si>
  <si>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</si>
  <si>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</si>
  <si>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</si>
  <si>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</si>
  <si>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</si>
  <si>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</si>
  <si>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</si>
  <si>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</si>
  <si>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</si>
  <si>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</si>
  <si>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</si>
  <si>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</si>
  <si>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</si>
  <si>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</si>
  <si>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</si>
  <si>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</si>
  <si>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</si>
  <si>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</si>
  <si>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</si>
  <si>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</si>
  <si>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</si>
  <si>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</si>
  <si>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</si>
  <si>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</si>
  <si>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</si>
  <si>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</si>
  <si>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</si>
  <si>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</si>
  <si>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</si>
  <si>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</si>
  <si>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</si>
  <si>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</si>
  <si>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</si>
  <si>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</si>
  <si>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</si>
  <si>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</si>
  <si>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</si>
  <si>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</si>
  <si>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</si>
  <si>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</si>
  <si>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</si>
  <si>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</si>
  <si>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</si>
  <si>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</si>
  <si>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</si>
  <si>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</si>
  <si>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</si>
  <si>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</si>
  <si>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</si>
  <si>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</si>
  <si>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</si>
  <si>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</si>
  <si>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</si>
  <si>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</si>
  <si>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</si>
  <si>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</si>
  <si>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</si>
  <si>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</si>
  <si>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</si>
  <si>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</si>
  <si>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</si>
  <si>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</si>
  <si>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</si>
  <si>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</si>
  <si>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</si>
  <si>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</si>
  <si>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</si>
  <si>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</si>
  <si>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</si>
  <si>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</si>
  <si>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</si>
  <si>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</si>
  <si>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</si>
  <si>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</si>
  <si>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</si>
  <si>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</si>
  <si>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</si>
  <si>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</si>
  <si>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</si>
  <si>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</si>
  <si>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</si>
  <si>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</si>
  <si>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</si>
  <si>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</si>
  <si>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</si>
  <si>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</si>
  <si>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</si>
  <si>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</si>
  <si>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</si>
  <si>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</si>
  <si>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</si>
  <si>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</si>
  <si>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</si>
  <si>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</si>
  <si>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</si>
  <si>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</si>
  <si>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</si>
  <si>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</si>
  <si>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</si>
  <si>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</si>
  <si>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</si>
  <si>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</si>
  <si>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</si>
  <si>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</si>
  <si>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</si>
  <si>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</si>
  <si>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</si>
  <si>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</si>
  <si>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</si>
  <si>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</si>
  <si>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</si>
  <si>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</si>
  <si>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</si>
  <si>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</si>
  <si>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</si>
  <si>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</si>
  <si>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</si>
  <si>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</si>
  <si>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</si>
  <si>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</si>
  <si>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</si>
  <si>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</si>
  <si>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</si>
  <si>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</si>
  <si>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</si>
  <si>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</si>
  <si>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</si>
  <si>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</si>
  <si>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</si>
  <si>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</si>
  <si>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</si>
  <si>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</si>
  <si>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</si>
  <si>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</si>
  <si>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</si>
  <si>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</si>
  <si>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</si>
  <si>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</si>
  <si>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</si>
  <si>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</si>
  <si>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</si>
  <si>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</si>
  <si>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</si>
  <si>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</si>
  <si>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</si>
  <si>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</si>
  <si>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</si>
  <si>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</si>
  <si>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</si>
  <si>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</si>
  <si>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</si>
  <si>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</si>
  <si>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</si>
  <si>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</si>
  <si>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</si>
  <si>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</si>
  <si>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</si>
  <si>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</si>
  <si>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</si>
  <si>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</si>
  <si>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</si>
  <si>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</si>
  <si>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</si>
  <si>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</si>
  <si>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</si>
  <si>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</si>
  <si>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</si>
  <si>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</si>
  <si>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</si>
  <si>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</si>
  <si>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</si>
  <si>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</si>
  <si>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</si>
  <si>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</si>
  <si>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</si>
  <si>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</si>
  <si>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</si>
  <si>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</si>
  <si>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</si>
  <si>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</si>
  <si>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</si>
  <si>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</si>
  <si>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</si>
  <si>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</si>
  <si>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</si>
  <si>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</si>
  <si>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</si>
  <si>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</si>
  <si>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</si>
  <si>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</si>
  <si>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</si>
  <si>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</si>
  <si>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</si>
  <si>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</si>
  <si>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</si>
  <si>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</si>
  <si>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</si>
  <si>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</si>
  <si>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</si>
  <si>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</si>
  <si>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</si>
  <si>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</si>
  <si>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</si>
  <si>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</si>
  <si>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</si>
  <si>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</si>
  <si>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</si>
  <si>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</si>
  <si>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</si>
  <si>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</si>
  <si>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</si>
  <si>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</si>
  <si>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</si>
  <si>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</si>
  <si>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</si>
  <si>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</si>
  <si>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</si>
  <si>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</si>
  <si>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</si>
  <si>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</si>
  <si>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</si>
  <si>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</si>
  <si>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</si>
  <si>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</si>
  <si>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</si>
  <si>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</si>
  <si>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</si>
  <si>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</si>
  <si>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</si>
  <si>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</si>
  <si>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</si>
  <si>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</si>
  <si>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</si>
  <si>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</si>
  <si>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</si>
  <si>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</si>
  <si>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</si>
  <si>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</si>
  <si>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</si>
  <si>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</si>
  <si>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</si>
  <si>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</si>
  <si>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</si>
  <si>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</si>
  <si>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</si>
  <si>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</si>
  <si>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</si>
  <si>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</si>
  <si>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</si>
  <si>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</si>
  <si>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</si>
  <si>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</si>
  <si>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</si>
  <si>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</si>
  <si>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</si>
  <si>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</si>
  <si>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</si>
  <si>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</si>
  <si>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</si>
  <si>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</si>
  <si>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</si>
  <si>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</si>
  <si>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</si>
  <si>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</si>
  <si>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</si>
  <si>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</si>
  <si>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</si>
  <si>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</si>
  <si>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</si>
  <si>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</si>
  <si>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</si>
  <si>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</si>
  <si>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</si>
  <si>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</si>
  <si>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</si>
  <si>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</si>
  <si>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</si>
  <si>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</si>
  <si>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</si>
  <si>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</si>
  <si>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</si>
  <si>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</si>
  <si>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</si>
  <si>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</si>
  <si>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</si>
  <si>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</si>
  <si>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</si>
  <si>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</si>
  <si>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</si>
  <si>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</si>
  <si>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</si>
  <si>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</si>
  <si>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</si>
  <si>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</si>
  <si>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</si>
  <si>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</si>
  <si>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</si>
  <si>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</si>
  <si>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</si>
  <si>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</si>
  <si>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</si>
  <si>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</si>
  <si>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</si>
  <si>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</si>
  <si>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</si>
  <si>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</si>
  <si>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</si>
  <si>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</si>
  <si>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</si>
  <si>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</si>
  <si>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</si>
  <si>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</si>
  <si>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</si>
  <si>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</si>
  <si>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</si>
  <si>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</si>
  <si>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</si>
  <si>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</si>
  <si>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</si>
  <si>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</si>
  <si>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</si>
  <si>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</si>
  <si>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</si>
  <si>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</si>
  <si>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</si>
  <si>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</si>
  <si>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</si>
  <si>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</si>
  <si>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</si>
  <si>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</si>
  <si>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</si>
  <si>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</si>
  <si>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</si>
  <si>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</si>
  <si>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</si>
  <si>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</si>
  <si>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</si>
  <si>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</si>
  <si>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</si>
  <si>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</si>
  <si>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</si>
  <si>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</si>
  <si>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</si>
  <si>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</si>
  <si>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</si>
  <si>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</si>
  <si>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</si>
  <si>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</si>
  <si>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</si>
  <si>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</si>
  <si>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</si>
  <si>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</si>
  <si>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</si>
  <si>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</si>
  <si>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</si>
  <si>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</si>
  <si>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</si>
  <si>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</si>
  <si>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</si>
  <si>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</si>
  <si>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</si>
  <si>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</si>
  <si>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</si>
  <si>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</si>
  <si>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</si>
  <si>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</si>
  <si>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</si>
  <si>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</si>
  <si>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</si>
  <si>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</si>
  <si>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</si>
  <si>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</si>
  <si>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</si>
  <si>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</si>
  <si>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</si>
  <si>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</si>
  <si>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</si>
  <si>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</si>
  <si>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</si>
  <si>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</si>
  <si>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</si>
  <si>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</si>
  <si>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</si>
  <si>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</si>
  <si>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</si>
  <si>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</si>
  <si>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</si>
  <si>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</si>
  <si>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</si>
  <si>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</si>
  <si>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</si>
  <si>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</si>
  <si>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</si>
  <si>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</si>
  <si>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</si>
  <si>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</si>
  <si>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</si>
  <si>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</si>
  <si>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</si>
  <si>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</si>
  <si>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</si>
  <si>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</si>
  <si>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</si>
  <si>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</si>
  <si>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</si>
  <si>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</si>
  <si>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</si>
  <si>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</si>
  <si>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</si>
  <si>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</si>
  <si>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</si>
  <si>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</si>
  <si>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</si>
  <si>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</si>
  <si>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</si>
  <si>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</si>
  <si>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</si>
  <si>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</si>
  <si>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</si>
  <si>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</si>
  <si>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</si>
  <si>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</si>
  <si>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</si>
  <si>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</si>
  <si>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</si>
  <si>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</si>
  <si>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</si>
  <si>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</si>
  <si>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</si>
  <si>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</si>
  <si>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</si>
  <si>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</si>
  <si>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</si>
  <si>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</si>
  <si>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</si>
  <si>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</si>
  <si>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</si>
  <si>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</si>
  <si>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</si>
  <si>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</si>
  <si>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</si>
  <si>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</si>
  <si>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</si>
  <si>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</si>
  <si>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</si>
  <si>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</si>
  <si>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</si>
  <si>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</si>
  <si>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</si>
  <si>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</si>
  <si>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</si>
  <si>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</si>
  <si>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</si>
  <si>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</si>
  <si>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</si>
  <si>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</si>
  <si>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</si>
  <si>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</si>
  <si>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</si>
  <si>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</si>
  <si>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</si>
  <si>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</si>
  <si>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</si>
  <si>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</si>
  <si>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</si>
  <si>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</si>
  <si>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</si>
  <si>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</si>
  <si>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</si>
  <si>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</si>
  <si>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</si>
  <si>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</si>
  <si>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</si>
  <si>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</si>
  <si>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</si>
  <si>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</si>
  <si>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</si>
  <si>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</si>
  <si>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</si>
  <si>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</si>
  <si>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</si>
  <si>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</si>
  <si>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</si>
  <si>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</si>
  <si>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</si>
  <si>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</si>
  <si>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</si>
  <si>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</si>
  <si>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</si>
  <si>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</si>
  <si>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</si>
  <si>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</si>
  <si>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</si>
  <si>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</si>
  <si>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</si>
  <si>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</si>
  <si>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</si>
  <si>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</si>
  <si>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</si>
  <si>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</si>
  <si>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</si>
  <si>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</si>
  <si>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</si>
  <si>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</si>
  <si>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</si>
  <si>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</si>
  <si>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</si>
  <si>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</si>
  <si>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</si>
  <si>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</si>
  <si>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</si>
  <si>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</si>
  <si>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</si>
  <si>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</si>
  <si>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</si>
  <si>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</si>
  <si>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</si>
  <si>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</si>
  <si>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</si>
  <si>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</si>
  <si>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</si>
  <si>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</si>
  <si>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</si>
  <si>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</si>
  <si>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</si>
  <si>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</si>
  <si>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</si>
  <si>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</si>
  <si>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</si>
  <si>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</si>
  <si>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</si>
  <si>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</si>
  <si>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</si>
  <si>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</si>
  <si>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</si>
  <si>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</si>
  <si>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</si>
  <si>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</si>
  <si>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</si>
  <si>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</si>
  <si>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</si>
  <si>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</si>
  <si>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</si>
  <si>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</si>
  <si>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</si>
  <si>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</si>
  <si>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</si>
  <si>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</si>
  <si>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</si>
  <si>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</si>
  <si>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</si>
  <si>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</si>
  <si>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</si>
  <si>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</si>
  <si>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</si>
  <si>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</si>
  <si>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</si>
  <si>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</si>
  <si>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</si>
  <si>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</si>
  <si>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</si>
  <si>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</si>
  <si>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</si>
  <si>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</si>
  <si>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</si>
  <si>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</si>
  <si>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</si>
  <si>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</si>
  <si>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</si>
  <si>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</si>
  <si>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</si>
  <si>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</si>
  <si>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</si>
  <si>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</si>
  <si>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</si>
  <si>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</si>
  <si>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</si>
  <si>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</si>
  <si>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</si>
  <si>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</si>
  <si>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</si>
  <si>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</si>
  <si>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</si>
  <si>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</si>
  <si>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</si>
  <si>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</si>
  <si>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</si>
  <si>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</si>
  <si>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</si>
  <si>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</si>
  <si>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</si>
  <si>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</si>
  <si>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</si>
  <si>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</si>
  <si>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</si>
  <si>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</si>
  <si>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</si>
  <si>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</si>
  <si>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</si>
  <si>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</si>
  <si>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</si>
  <si>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</si>
  <si>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</si>
  <si>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</si>
  <si>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</si>
  <si>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</si>
  <si>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</si>
  <si>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</si>
  <si>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</si>
  <si>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</si>
  <si>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</si>
  <si>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</si>
  <si>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</si>
  <si>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</si>
  <si>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</si>
  <si>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</si>
  <si>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</si>
  <si>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</si>
  <si>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</si>
  <si>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</si>
  <si>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</si>
  <si>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</si>
  <si>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</si>
  <si>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</si>
  <si>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</si>
  <si>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</si>
  <si>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</si>
  <si>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</si>
  <si>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</si>
  <si>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</si>
  <si>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</si>
  <si>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</si>
  <si>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</si>
  <si>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</si>
  <si>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</si>
  <si>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</si>
  <si>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</si>
  <si>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</si>
  <si>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</si>
  <si>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</si>
  <si>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</si>
  <si>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</si>
  <si>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</si>
  <si>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</si>
  <si>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</si>
  <si>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</si>
  <si>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</si>
  <si>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</si>
  <si>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</si>
  <si>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</si>
  <si>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</si>
  <si>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</si>
  <si>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</si>
  <si>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</si>
  <si>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</si>
  <si>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</si>
  <si>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</si>
  <si>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</si>
  <si>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</si>
  <si>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</si>
  <si>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</si>
  <si>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</si>
  <si>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</si>
  <si>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</si>
  <si>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</si>
  <si>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</si>
  <si>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</si>
  <si>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</si>
  <si>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</si>
  <si>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</si>
  <si>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</si>
  <si>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</si>
  <si>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</si>
  <si>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</si>
  <si>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</si>
  <si>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</si>
  <si>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</si>
  <si>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</si>
  <si>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</si>
  <si>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</si>
  <si>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</si>
  <si>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</si>
  <si>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</si>
  <si>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</si>
  <si>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</si>
  <si>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</si>
  <si>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</si>
  <si>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</si>
  <si>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</si>
  <si>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</si>
  <si>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</si>
  <si>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</si>
  <si>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</si>
  <si>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</si>
  <si>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</si>
  <si>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</si>
  <si>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</si>
  <si>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</si>
  <si>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</si>
  <si>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</si>
  <si>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</si>
  <si>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</si>
  <si>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</si>
  <si>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</si>
  <si>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</si>
  <si>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</si>
  <si>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</si>
  <si>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</si>
  <si>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</si>
  <si>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</si>
  <si>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</si>
  <si>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</si>
  <si>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</si>
  <si>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</si>
  <si>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</si>
  <si>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</si>
  <si>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</si>
  <si>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</si>
  <si>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</si>
  <si>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</si>
  <si>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</si>
  <si>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</si>
  <si>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</si>
  <si>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</si>
  <si>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</si>
  <si>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</si>
  <si>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</si>
  <si>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</si>
  <si>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</si>
  <si>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</si>
  <si>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</si>
  <si>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</si>
  <si>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</si>
  <si>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</si>
  <si>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</si>
  <si>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</si>
  <si>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</si>
  <si>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</si>
  <si>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</si>
  <si>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</si>
  <si>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</si>
  <si>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</si>
  <si>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</si>
  <si>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</si>
  <si>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</si>
  <si>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</si>
  <si>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</si>
  <si>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</si>
  <si>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</si>
  <si>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</si>
  <si>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</si>
  <si>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</si>
  <si>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</si>
  <si>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</si>
  <si>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</si>
  <si>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</si>
  <si>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</si>
  <si>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</si>
  <si>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</si>
  <si>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</si>
  <si>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</si>
  <si>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</si>
  <si>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</si>
  <si>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</si>
  <si>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</si>
  <si>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</si>
  <si>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</si>
  <si>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</si>
  <si>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</si>
  <si>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</si>
  <si>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</si>
  <si>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</si>
  <si>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</si>
  <si>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</si>
  <si>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</si>
  <si>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</si>
  <si>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</si>
  <si>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</si>
  <si>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</si>
  <si>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</si>
  <si>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</si>
  <si>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</si>
  <si>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</si>
  <si>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</si>
  <si>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</si>
  <si>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</si>
  <si>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</si>
  <si>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</si>
  <si>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</si>
  <si>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</si>
  <si>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</si>
  <si>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</si>
  <si>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</si>
  <si>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</si>
  <si>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</si>
  <si>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</si>
  <si>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</si>
  <si>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</si>
  <si>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</si>
  <si>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</si>
  <si>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</si>
  <si>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</si>
  <si>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</si>
  <si>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</si>
  <si>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</si>
  <si>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</si>
  <si>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</si>
  <si>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</si>
  <si>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</si>
  <si>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</si>
  <si>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</si>
  <si>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</si>
  <si>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</si>
  <si>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</si>
  <si>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</si>
  <si>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</si>
  <si>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</si>
  <si>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</si>
  <si>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</si>
  <si>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</si>
  <si>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</si>
  <si>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</si>
  <si>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</si>
  <si>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</si>
  <si>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</si>
  <si>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</si>
  <si>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</si>
  <si>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</si>
  <si>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</si>
  <si>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</si>
  <si>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</si>
  <si>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</si>
  <si>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</si>
  <si>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</si>
  <si>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</si>
  <si>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</si>
  <si>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</si>
  <si>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</si>
  <si>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</si>
  <si>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</si>
  <si>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</si>
  <si>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</si>
  <si>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</si>
  <si>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</si>
  <si>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</si>
  <si>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</si>
  <si>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</si>
  <si>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</si>
  <si>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</si>
  <si>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</si>
  <si>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</si>
  <si>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</si>
  <si>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</si>
  <si>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</si>
  <si>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</si>
  <si>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</si>
  <si>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</si>
  <si>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</si>
  <si>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</si>
  <si>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</si>
  <si>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</si>
  <si>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</si>
  <si>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</si>
  <si>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</si>
  <si>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</si>
  <si>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</si>
  <si>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</si>
  <si>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</si>
  <si>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</si>
  <si>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</si>
  <si>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</si>
  <si>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</si>
  <si>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</si>
  <si>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</si>
  <si>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</si>
  <si>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</si>
  <si>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</si>
  <si>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</si>
  <si>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</si>
  <si>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</si>
  <si>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</si>
  <si>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</si>
  <si>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</si>
  <si>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</si>
  <si>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</si>
  <si>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</si>
  <si>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</si>
  <si>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</si>
  <si>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</si>
  <si>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</si>
  <si>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</si>
  <si>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</si>
  <si>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</si>
  <si>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</si>
  <si>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</si>
  <si>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</si>
  <si>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</si>
  <si>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</si>
  <si>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</si>
  <si>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</si>
  <si>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</si>
  <si>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</si>
  <si>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</si>
  <si>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</si>
  <si>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</si>
  <si>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</si>
  <si>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</si>
  <si>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</si>
  <si>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</si>
  <si>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</si>
  <si>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</si>
  <si>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</si>
  <si>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</si>
  <si>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</si>
  <si>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</si>
  <si>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</si>
  <si>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</si>
  <si>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</si>
  <si>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</si>
  <si>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</si>
  <si>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</si>
  <si>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</si>
  <si>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</si>
  <si>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</si>
  <si>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</si>
  <si>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</si>
  <si>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</si>
  <si>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</si>
  <si>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</si>
  <si>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</si>
  <si>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</si>
  <si>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</si>
  <si>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</si>
  <si>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</si>
  <si>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</si>
  <si>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</si>
  <si>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</si>
  <si>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</si>
  <si>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</si>
  <si>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</si>
  <si>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</si>
  <si>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</si>
  <si>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</si>
  <si>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</si>
  <si>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</si>
  <si>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</si>
  <si>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</si>
  <si>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</si>
  <si>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</si>
  <si>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</si>
  <si>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</si>
  <si>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</si>
  <si>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</si>
  <si>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</si>
  <si>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</si>
  <si>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</si>
  <si>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</si>
  <si>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</si>
  <si>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</si>
  <si>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</si>
  <si>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</si>
  <si>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</si>
  <si>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</si>
  <si>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</si>
  <si>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</si>
  <si>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</si>
  <si>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</si>
  <si>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</si>
  <si>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</si>
  <si>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</si>
  <si>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</si>
  <si>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</si>
  <si>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</si>
  <si>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</si>
  <si>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</si>
  <si>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</si>
  <si>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</si>
  <si>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</si>
  <si>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</si>
  <si>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</si>
  <si>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</si>
  <si>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</si>
  <si>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</si>
  <si>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</si>
  <si>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</si>
  <si>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</si>
  <si>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</si>
  <si>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</si>
  <si>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</si>
  <si>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</si>
  <si>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</si>
  <si>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</si>
  <si>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</si>
  <si>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</si>
  <si>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</si>
  <si>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</si>
  <si>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</si>
  <si>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</si>
  <si>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</si>
  <si>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</si>
  <si>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</si>
  <si>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</si>
  <si>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</si>
  <si>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</si>
  <si>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</si>
  <si>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</si>
  <si>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</si>
  <si>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</si>
  <si>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</si>
  <si>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</si>
  <si>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</si>
  <si>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</si>
  <si>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</si>
  <si>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</si>
  <si>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</si>
  <si>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</si>
  <si>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</si>
  <si>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</si>
  <si>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</si>
  <si>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</si>
  <si>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</si>
  <si>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</si>
  <si>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</si>
  <si>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</si>
  <si>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</si>
  <si>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</si>
  <si>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</si>
  <si>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</si>
  <si>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</si>
  <si>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</si>
  <si>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</si>
  <si>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</si>
  <si>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</si>
  <si>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</si>
  <si>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</si>
  <si>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</si>
  <si>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</si>
  <si>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</si>
  <si>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</si>
  <si>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</si>
  <si>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</si>
  <si>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</si>
  <si>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</si>
  <si>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</si>
  <si>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</si>
  <si>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</si>
  <si>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</si>
  <si>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</si>
  <si>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</si>
  <si>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</si>
  <si>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</si>
  <si>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</si>
  <si>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</si>
  <si>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</si>
  <si>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</si>
  <si>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</si>
  <si>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</si>
  <si>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</si>
  <si>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</si>
  <si>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</si>
  <si>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</si>
  <si>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</si>
  <si>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</si>
  <si>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</si>
  <si>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</si>
  <si>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</si>
  <si>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</si>
  <si>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</si>
  <si>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</si>
  <si>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</si>
  <si>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</si>
  <si>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</si>
  <si>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</si>
  <si>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</si>
  <si>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</si>
  <si>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</si>
  <si>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</si>
  <si>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</si>
  <si>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</si>
  <si>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</si>
  <si>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</si>
  <si>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</si>
  <si>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</si>
  <si>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</si>
  <si>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</si>
  <si>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</si>
  <si>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</si>
  <si>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</si>
  <si>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</si>
  <si>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</si>
  <si>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</si>
  <si>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</si>
  <si>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</si>
  <si>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</si>
  <si>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</si>
  <si>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</si>
  <si>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</si>
  <si>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</si>
  <si>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</si>
  <si>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</si>
  <si>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</si>
  <si>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</si>
  <si>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</si>
  <si>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</si>
  <si>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</si>
  <si>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</si>
  <si>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</si>
  <si>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</si>
  <si>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</si>
  <si>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</si>
  <si>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</si>
  <si>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</si>
  <si>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</si>
  <si>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</si>
  <si>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</si>
  <si>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</si>
  <si>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</si>
  <si>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</si>
  <si>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</si>
  <si>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</si>
  <si>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</si>
  <si>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</si>
  <si>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</si>
  <si>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</si>
  <si>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</si>
  <si>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</si>
  <si>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</si>
  <si>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</si>
  <si>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</si>
  <si>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</si>
  <si>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</si>
  <si>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</si>
  <si>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</si>
  <si>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</si>
  <si>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</si>
  <si>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</si>
  <si>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</si>
  <si>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</si>
  <si>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</si>
  <si>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</si>
  <si>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</si>
  <si>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</si>
  <si>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</si>
  <si>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</si>
  <si>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</si>
  <si>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</si>
  <si>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</si>
  <si>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</si>
  <si>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</si>
  <si>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</si>
  <si>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</si>
  <si>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</si>
  <si>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</si>
  <si>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</si>
  <si>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</si>
  <si>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</si>
  <si>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</si>
  <si>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</si>
  <si>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</si>
  <si>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</si>
  <si>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</si>
  <si>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</si>
  <si>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</si>
  <si>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</si>
  <si>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</si>
  <si>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</si>
  <si>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</si>
  <si>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</si>
  <si>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</si>
  <si>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</si>
  <si>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</si>
  <si>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</si>
  <si>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</si>
  <si>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</si>
  <si>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</si>
  <si>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</si>
  <si>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</si>
  <si>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</si>
  <si>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</si>
  <si>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</si>
  <si>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</si>
  <si>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</si>
  <si>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</si>
  <si>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</si>
  <si>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</si>
  <si>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</si>
  <si>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</si>
  <si>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</si>
  <si>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</si>
  <si>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</si>
  <si>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</si>
  <si>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</si>
  <si>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</si>
  <si>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</si>
  <si>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</si>
  <si>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</si>
  <si>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</si>
  <si>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</si>
  <si>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</si>
  <si>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</si>
  <si>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</si>
  <si>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</si>
  <si>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</si>
  <si>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</si>
  <si>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</si>
  <si>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</si>
  <si>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</si>
  <si>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</si>
  <si>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</si>
  <si>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</si>
  <si>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</si>
  <si>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</si>
  <si>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</si>
  <si>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</si>
  <si>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</si>
  <si>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</si>
  <si>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</si>
  <si>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</si>
  <si>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</si>
  <si>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</si>
  <si>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</si>
  <si>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</si>
  <si>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</si>
  <si>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</si>
  <si>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</si>
  <si>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</si>
  <si>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</si>
  <si>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</si>
  <si>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</si>
  <si>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</si>
  <si>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</si>
  <si>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</si>
  <si>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</si>
  <si>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</si>
  <si>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</si>
  <si>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</si>
  <si>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</si>
  <si>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</si>
  <si>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</si>
  <si>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</si>
  <si>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</si>
  <si>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</si>
  <si>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</si>
  <si>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</si>
  <si>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</si>
  <si>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</si>
  <si>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</si>
  <si>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</si>
  <si>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</si>
  <si>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</si>
  <si>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</si>
  <si>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</si>
  <si>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</si>
  <si>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</si>
  <si>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</si>
  <si>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</si>
  <si>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</si>
  <si>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</si>
  <si>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</si>
  <si>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</si>
  <si>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</si>
  <si>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</si>
  <si>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</si>
  <si>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</si>
  <si>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</si>
  <si>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</si>
  <si>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</si>
  <si>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</si>
  <si>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</si>
  <si>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</si>
  <si>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</si>
  <si>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</si>
  <si>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</si>
  <si>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</si>
  <si>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</si>
  <si>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</si>
  <si>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</si>
  <si>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</si>
  <si>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</si>
  <si>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</si>
  <si>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</si>
  <si>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</si>
  <si>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</si>
  <si>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</si>
  <si>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</si>
  <si>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</si>
  <si>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</si>
  <si>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</si>
  <si>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</si>
  <si>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</si>
  <si>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</si>
  <si>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</si>
  <si>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</si>
  <si>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</si>
  <si>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</si>
  <si>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</si>
  <si>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</si>
  <si>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</si>
  <si>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</si>
  <si>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</si>
  <si>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</si>
  <si>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</si>
  <si>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</si>
  <si>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</si>
  <si>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</si>
  <si>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</si>
  <si>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</si>
  <si>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</si>
  <si>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</si>
  <si>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</si>
  <si>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</si>
  <si>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</si>
  <si>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</si>
  <si>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</si>
  <si>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</si>
  <si>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</si>
  <si>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</si>
  <si>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</si>
  <si>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</si>
  <si>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</si>
  <si>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</si>
  <si>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</si>
  <si>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</si>
  <si>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</si>
  <si>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</si>
  <si>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</si>
  <si>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</si>
  <si>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</si>
  <si>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</si>
  <si>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</si>
  <si>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</si>
  <si>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</si>
  <si>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</si>
  <si>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</si>
  <si>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</si>
  <si>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</si>
  <si>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</si>
  <si>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</si>
  <si>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</si>
  <si>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</si>
  <si>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</si>
  <si>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</si>
  <si>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</si>
  <si>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</si>
  <si>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</si>
  <si>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</si>
  <si>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</si>
  <si>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</si>
  <si>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</si>
  <si>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</si>
  <si>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</si>
  <si>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</si>
  <si>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</si>
  <si>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</si>
  <si>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</si>
  <si>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</si>
  <si>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</si>
  <si>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</si>
  <si>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</si>
  <si>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</si>
  <si>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</si>
  <si>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</si>
  <si>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</si>
  <si>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</si>
  <si>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</si>
  <si>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</si>
  <si>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</si>
  <si>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</si>
  <si>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</si>
  <si>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</si>
  <si>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</si>
  <si>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</si>
  <si>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</si>
  <si>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</si>
  <si>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</si>
  <si>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</si>
  <si>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</si>
  <si>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</si>
  <si>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</si>
  <si>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</si>
  <si>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</si>
  <si>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</si>
  <si>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</si>
  <si>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</si>
  <si>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</si>
  <si>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</si>
  <si>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</si>
  <si>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</si>
  <si>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</si>
  <si>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</si>
  <si>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</si>
  <si>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</si>
  <si>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</si>
  <si>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</si>
  <si>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</si>
  <si>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</si>
  <si>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</si>
  <si>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</si>
  <si>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</si>
  <si>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</si>
  <si>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</si>
  <si>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</si>
  <si>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</si>
  <si>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</si>
  <si>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</si>
  <si>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</si>
  <si>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</si>
  <si>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</si>
  <si>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</si>
  <si>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</si>
  <si>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</si>
  <si>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</si>
  <si>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</si>
  <si>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</si>
  <si>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</si>
  <si>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</si>
  <si>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</si>
  <si>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</si>
  <si>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</si>
  <si>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</si>
  <si>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</si>
  <si>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</si>
  <si>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</si>
  <si>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</si>
  <si>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</si>
  <si>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</si>
  <si>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</si>
  <si>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</si>
  <si>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</si>
  <si>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</si>
  <si>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</si>
  <si>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</si>
  <si>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</si>
  <si>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</si>
  <si>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</si>
  <si>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</si>
  <si>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</si>
  <si>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</si>
  <si>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</si>
  <si>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</si>
  <si>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</si>
  <si>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</si>
  <si>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</si>
  <si>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</si>
  <si>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</si>
  <si>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</si>
  <si>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</si>
  <si>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</si>
  <si>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</si>
  <si>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</si>
  <si>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</si>
  <si>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</si>
  <si>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</si>
  <si>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</si>
  <si>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</si>
  <si>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</si>
  <si>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</si>
  <si>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</si>
  <si>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</si>
  <si>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</si>
  <si>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</si>
  <si>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</si>
  <si>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</si>
  <si>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</si>
  <si>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</si>
  <si>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</si>
  <si>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</si>
  <si>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</si>
  <si>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</si>
  <si>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</si>
  <si>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</si>
  <si>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</si>
  <si>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</si>
  <si>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</si>
  <si>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</si>
  <si>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</si>
  <si>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</si>
  <si>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</si>
  <si>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</si>
  <si>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</si>
  <si>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</si>
  <si>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</si>
  <si>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</si>
  <si>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</si>
  <si>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</si>
  <si>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</si>
  <si>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</si>
  <si>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</si>
  <si>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</si>
  <si>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</si>
  <si>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</si>
  <si>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</si>
  <si>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</si>
  <si>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</si>
  <si>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</si>
  <si>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</si>
  <si>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</si>
  <si>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</si>
  <si>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</si>
  <si>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</si>
  <si>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</si>
  <si>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</si>
  <si>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</si>
  <si>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</si>
  <si>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</si>
  <si>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</si>
  <si>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</si>
  <si>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</si>
  <si>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</si>
  <si>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</si>
  <si>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</si>
  <si>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</si>
  <si>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</si>
  <si>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</si>
  <si>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</si>
  <si>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</si>
  <si>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</si>
  <si>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</si>
  <si>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</si>
  <si>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</si>
  <si>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</si>
  <si>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</si>
  <si>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</si>
  <si>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</si>
  <si>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</si>
  <si>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</si>
  <si>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</si>
  <si>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</si>
  <si>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</si>
  <si>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</si>
  <si>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</si>
  <si>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</si>
  <si>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</si>
  <si>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</si>
  <si>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</si>
  <si>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</si>
  <si>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</si>
  <si>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</si>
  <si>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</si>
  <si>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</si>
  <si>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</si>
  <si>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</si>
  <si>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</si>
  <si>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</si>
  <si>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</si>
  <si>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</si>
  <si>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</si>
  <si>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</si>
  <si>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</si>
  <si>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</si>
  <si>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</si>
  <si>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</si>
  <si>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</si>
  <si>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</si>
  <si>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</si>
  <si>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</si>
  <si>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</si>
  <si>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</si>
  <si>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</si>
  <si>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</si>
  <si>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</si>
  <si>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</si>
  <si>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</si>
  <si>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</si>
  <si>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</si>
  <si>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</si>
  <si>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</si>
  <si>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</si>
  <si>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</si>
  <si>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</si>
  <si>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</si>
  <si>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</si>
  <si>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</si>
  <si>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</si>
  <si>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</si>
  <si>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</si>
  <si>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</si>
  <si>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</si>
  <si>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</si>
  <si>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</si>
  <si>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</si>
  <si>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</si>
  <si>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</si>
  <si>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</si>
  <si>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</si>
  <si>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</si>
  <si>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</si>
  <si>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</si>
  <si>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</si>
  <si>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</si>
  <si>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</si>
  <si>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</si>
  <si>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</si>
  <si>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</si>
  <si>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</si>
  <si>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</si>
  <si>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</si>
  <si>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</si>
  <si>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</si>
  <si>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</si>
  <si>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</si>
  <si>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</si>
  <si>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</si>
  <si>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</si>
  <si>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</si>
  <si>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</si>
  <si>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</si>
  <si>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</si>
  <si>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</si>
  <si>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</si>
  <si>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</si>
  <si>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</si>
  <si>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</si>
  <si>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</si>
  <si>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</si>
  <si>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</si>
  <si>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</si>
  <si>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</si>
  <si>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</si>
  <si>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</si>
  <si>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</si>
  <si>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</si>
  <si>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</si>
  <si>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</si>
  <si>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</si>
  <si>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</si>
  <si>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</si>
  <si>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</si>
  <si>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</si>
  <si>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</si>
  <si>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</si>
  <si>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</si>
  <si>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</si>
  <si>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</si>
  <si>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</si>
  <si>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</si>
  <si>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</si>
  <si>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</si>
  <si>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</si>
  <si>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</si>
  <si>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</si>
  <si>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</si>
  <si>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</si>
  <si>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</si>
  <si>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</si>
  <si>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</si>
  <si>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</si>
  <si>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</si>
  <si>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</si>
  <si>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</si>
  <si>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</si>
  <si>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</si>
  <si>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</si>
  <si>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</si>
  <si>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</si>
  <si>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</si>
  <si>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</si>
  <si>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</si>
  <si>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</si>
  <si>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</si>
  <si>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</si>
  <si>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</si>
  <si>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</si>
  <si>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</si>
  <si>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</si>
  <si>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</si>
  <si>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</si>
  <si>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</si>
  <si>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</si>
  <si>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</si>
  <si>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</si>
  <si>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</si>
  <si>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</si>
  <si>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</si>
  <si>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</si>
  <si>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</si>
  <si>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</si>
  <si>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</si>
  <si>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</si>
  <si>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</si>
  <si>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</si>
  <si>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</si>
  <si>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</si>
  <si>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</si>
  <si>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</si>
  <si>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</si>
  <si>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</si>
  <si>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</si>
  <si>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</si>
  <si>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</si>
  <si>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</si>
  <si>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</si>
  <si>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</si>
  <si>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</si>
  <si>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</si>
  <si>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</si>
  <si>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</si>
  <si>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</si>
  <si>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</si>
  <si>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</si>
  <si>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</si>
  <si>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</si>
  <si>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</si>
  <si>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</si>
  <si>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</si>
  <si>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</si>
  <si>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</si>
  <si>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</si>
  <si>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</si>
  <si>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</si>
  <si>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</si>
  <si>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</si>
  <si>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</si>
  <si>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</si>
  <si>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</si>
  <si>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</si>
  <si>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</si>
  <si>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</si>
  <si>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</si>
  <si>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</si>
  <si>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</si>
  <si>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</si>
  <si>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</si>
  <si>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</si>
  <si>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</si>
  <si>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</si>
  <si>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</si>
  <si>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</si>
  <si>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</si>
  <si>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</si>
  <si>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</si>
  <si>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</si>
  <si>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</si>
  <si>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</si>
  <si>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</si>
  <si>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</si>
  <si>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</si>
  <si>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</si>
  <si>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</si>
  <si>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</si>
  <si>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</si>
  <si>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</si>
  <si>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</si>
  <si>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</si>
  <si>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</si>
  <si>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</si>
  <si>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</si>
  <si>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</si>
  <si>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</si>
  <si>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</si>
  <si>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</si>
  <si>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</si>
  <si>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</si>
  <si>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</si>
  <si>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</si>
  <si>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</si>
  <si>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</si>
  <si>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</si>
  <si>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</si>
  <si>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</si>
  <si>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</si>
  <si>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</si>
  <si>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</si>
  <si>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</si>
  <si>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</si>
  <si>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</si>
  <si>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</si>
  <si>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</si>
  <si>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</si>
  <si>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</si>
  <si>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</si>
  <si>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</si>
  <si>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</si>
  <si>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</si>
  <si>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</si>
  <si>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</si>
  <si>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</si>
  <si>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</si>
  <si>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</si>
  <si>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</si>
  <si>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</si>
  <si>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</si>
  <si>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</si>
  <si>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</si>
  <si>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</si>
  <si>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</si>
  <si>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</si>
  <si>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</si>
  <si>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</si>
  <si>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</si>
  <si>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</si>
  <si>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</si>
  <si>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</si>
  <si>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</si>
  <si>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</si>
  <si>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</si>
  <si>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</si>
  <si>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</si>
  <si>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</si>
  <si>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</si>
  <si>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</si>
  <si>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</si>
  <si>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</si>
  <si>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</si>
  <si>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</si>
  <si>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</si>
  <si>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</si>
  <si>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</si>
  <si>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</si>
  <si>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</si>
  <si>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</si>
  <si>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</si>
  <si>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</si>
  <si>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</si>
  <si>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</si>
  <si>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</si>
  <si>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</si>
  <si>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</si>
  <si>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</si>
  <si>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</si>
  <si>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</si>
  <si>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</si>
  <si>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</si>
  <si>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</si>
  <si>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</si>
  <si>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</si>
  <si>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</si>
  <si>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</si>
  <si>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</si>
  <si>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</si>
  <si>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</si>
  <si>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</si>
  <si>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</si>
  <si>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</si>
  <si>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</si>
  <si>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</si>
  <si>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</si>
  <si>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</si>
  <si>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</si>
  <si>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</si>
  <si>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</si>
  <si>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</si>
  <si>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</si>
  <si>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</si>
  <si>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</si>
  <si>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</si>
  <si>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</si>
  <si>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</si>
  <si>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</si>
  <si>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</si>
  <si>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</si>
  <si>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</si>
  <si>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</si>
  <si>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</si>
  <si>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</si>
  <si>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</si>
  <si>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</si>
  <si>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</si>
  <si>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</si>
  <si>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</si>
  <si>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</si>
  <si>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</si>
  <si>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</si>
  <si>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</si>
  <si>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</si>
  <si>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</si>
  <si>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</si>
  <si>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</si>
  <si>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</si>
  <si>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</si>
  <si>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</si>
  <si>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</si>
  <si>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</si>
  <si>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</si>
  <si>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</si>
  <si>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</si>
  <si>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</si>
  <si>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</si>
  <si>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</si>
  <si>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</si>
  <si>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</si>
  <si>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</si>
  <si>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</si>
  <si>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</si>
  <si>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</si>
  <si>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</si>
  <si>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</si>
  <si>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</si>
  <si>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</si>
  <si>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</si>
  <si>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</si>
  <si>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</si>
  <si>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</si>
  <si>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</si>
  <si>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</si>
  <si>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</si>
  <si>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</si>
  <si>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</si>
  <si>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</si>
  <si>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</si>
  <si>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</si>
  <si>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</si>
  <si>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</si>
  <si>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</si>
  <si>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</si>
  <si>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</si>
  <si>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</si>
  <si>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</si>
  <si>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</si>
  <si>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</si>
  <si>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</si>
  <si>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</si>
  <si>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</si>
  <si>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</si>
  <si>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</si>
  <si>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</si>
  <si>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</si>
  <si>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</si>
  <si>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</si>
  <si>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</si>
  <si>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</si>
  <si>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</si>
  <si>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</si>
  <si>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</si>
  <si>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</si>
  <si>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</si>
  <si>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</si>
  <si>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</si>
  <si>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</si>
  <si>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</si>
  <si>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</si>
  <si>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</si>
  <si>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</si>
  <si>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</si>
  <si>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</si>
  <si>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</si>
  <si>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</si>
  <si>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</si>
  <si>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</si>
  <si>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</si>
  <si>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</si>
  <si>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</si>
  <si>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</si>
  <si>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</si>
  <si>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</si>
  <si>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</si>
  <si>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</si>
  <si>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</si>
  <si>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</si>
  <si>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</si>
  <si>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</si>
  <si>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</si>
  <si>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</si>
  <si>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</si>
  <si>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</si>
  <si>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</si>
  <si>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</si>
  <si>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</si>
  <si>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</si>
  <si>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</si>
  <si>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</si>
  <si>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</si>
  <si>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</si>
  <si>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</si>
  <si>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</si>
  <si>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</si>
  <si>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</si>
  <si>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</si>
  <si>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</si>
  <si>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</si>
  <si>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</si>
  <si>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</si>
  <si>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</si>
  <si>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</si>
  <si>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</si>
  <si>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</si>
  <si>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</si>
  <si>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</si>
  <si>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</si>
  <si>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</si>
  <si>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</si>
  <si>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</si>
  <si>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</si>
  <si>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</si>
  <si>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</si>
  <si>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</si>
  <si>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</si>
  <si>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</si>
  <si>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</si>
  <si>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</si>
  <si>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</si>
  <si>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</si>
  <si>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</si>
  <si>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</si>
  <si>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</si>
  <si>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</si>
  <si>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</si>
  <si>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</si>
  <si>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</si>
  <si>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</si>
  <si>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</si>
  <si>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</si>
  <si>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</si>
  <si>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</si>
  <si>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</si>
  <si>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</si>
  <si>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</si>
  <si>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</si>
  <si>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</si>
  <si>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</si>
  <si>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</si>
  <si>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</si>
  <si>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</si>
  <si>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</si>
  <si>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</si>
  <si>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</si>
  <si>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</si>
  <si>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</si>
  <si>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</si>
  <si>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</si>
  <si>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</si>
  <si>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</si>
  <si>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</si>
  <si>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</si>
  <si>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</si>
  <si>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</si>
  <si>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</si>
  <si>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</si>
  <si>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</si>
  <si>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</si>
  <si>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</si>
  <si>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</si>
  <si>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</si>
  <si>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</si>
  <si>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</si>
  <si>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</si>
  <si>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</si>
  <si>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</si>
  <si>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</si>
  <si>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</si>
  <si>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</si>
  <si>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</si>
  <si>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</si>
  <si>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</si>
  <si>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</si>
  <si>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</si>
  <si>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</si>
  <si>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</si>
  <si>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</si>
  <si>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</si>
  <si>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</si>
  <si>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</si>
  <si>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</si>
  <si>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</si>
  <si>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</si>
  <si>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</si>
  <si>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</si>
  <si>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</si>
  <si>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</si>
  <si>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</si>
  <si>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</si>
  <si>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</si>
  <si>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</si>
  <si>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</si>
  <si>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</si>
  <si>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</si>
  <si>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</si>
  <si>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</si>
  <si>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</si>
  <si>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</si>
  <si>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</si>
  <si>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</si>
  <si>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</si>
  <si>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</si>
  <si>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</si>
  <si>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</si>
  <si>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</si>
  <si>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</si>
  <si>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</si>
  <si>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</si>
  <si>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</si>
  <si>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</si>
  <si>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</si>
  <si>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</si>
  <si>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</si>
  <si>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</si>
  <si>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</si>
  <si>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</si>
  <si>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</si>
  <si>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</si>
  <si>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</si>
  <si>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</si>
  <si>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</si>
  <si>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</si>
  <si>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</si>
  <si>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</si>
  <si>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</si>
  <si>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</si>
  <si>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</si>
  <si>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</si>
  <si>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</si>
  <si>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</si>
  <si>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</si>
  <si>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</si>
  <si>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</si>
  <si>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</si>
  <si>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</si>
  <si>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</si>
  <si>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</si>
  <si>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</si>
  <si>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</si>
  <si>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</si>
  <si>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</si>
  <si>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</si>
  <si>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</si>
  <si>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</si>
  <si>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</si>
  <si>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</si>
  <si>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</si>
  <si>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</si>
  <si>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</si>
  <si>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</si>
  <si>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</si>
  <si>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</si>
  <si>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</si>
  <si>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</si>
  <si>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</si>
  <si>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</si>
  <si>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</si>
  <si>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</si>
  <si>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</si>
  <si>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</si>
  <si>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</si>
  <si>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</si>
  <si>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</si>
  <si>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</si>
  <si>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</si>
  <si>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</si>
  <si>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</si>
  <si>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</si>
  <si>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</si>
  <si>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</si>
  <si>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</si>
  <si>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</si>
  <si>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</si>
  <si>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</si>
  <si>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</si>
  <si>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</si>
  <si>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</si>
  <si>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</si>
  <si>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</si>
  <si>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</si>
  <si>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</si>
  <si>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</si>
  <si>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</si>
  <si>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</si>
  <si>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</si>
  <si>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</si>
  <si>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</si>
  <si>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</si>
  <si>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</si>
  <si>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</si>
  <si>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</si>
  <si>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</si>
  <si>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</si>
  <si>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</si>
  <si>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</si>
  <si>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</si>
  <si>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</si>
  <si>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</si>
  <si>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</si>
  <si>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</si>
  <si>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</si>
  <si>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</si>
  <si>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</si>
  <si>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</si>
  <si>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</si>
  <si>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</si>
  <si>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</si>
  <si>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</si>
  <si>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</si>
  <si>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</si>
  <si>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</si>
  <si>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</si>
  <si>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</si>
  <si>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</si>
  <si>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</si>
  <si>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</si>
  <si>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</si>
  <si>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</si>
  <si>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</si>
  <si>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</si>
  <si>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</si>
  <si>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</si>
  <si>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</si>
  <si>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</si>
  <si>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</si>
  <si>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</si>
  <si>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</si>
  <si>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</si>
  <si>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</si>
  <si>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</si>
  <si>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</si>
  <si>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</si>
  <si>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</si>
  <si>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</si>
  <si>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</si>
  <si>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</si>
  <si>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</si>
  <si>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</si>
  <si>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</si>
  <si>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</si>
  <si>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</si>
  <si>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</si>
  <si>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</si>
  <si>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</si>
  <si>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</si>
  <si>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</si>
  <si>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</si>
  <si>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</si>
  <si>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</si>
  <si>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</si>
  <si>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</si>
  <si>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</si>
  <si>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</si>
  <si>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</si>
  <si>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</si>
  <si>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</si>
  <si>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</si>
  <si>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</si>
  <si>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</si>
  <si>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</si>
  <si>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</si>
  <si>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</si>
  <si>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</si>
  <si>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</si>
  <si>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</si>
  <si>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</si>
  <si>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</si>
  <si>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</si>
  <si>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</si>
  <si>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</si>
  <si>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</si>
  <si>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</si>
  <si>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</si>
  <si>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</si>
  <si>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</si>
  <si>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</si>
  <si>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</si>
  <si>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</si>
  <si>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</si>
  <si>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</si>
  <si>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</si>
  <si>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</si>
  <si>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</si>
  <si>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</si>
  <si>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</si>
  <si>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</si>
  <si>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</si>
  <si>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</si>
  <si>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</si>
  <si>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</si>
  <si>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</si>
  <si>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</si>
  <si>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</si>
  <si>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</si>
  <si>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</si>
  <si>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</si>
  <si>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</si>
  <si>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</si>
  <si>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</si>
  <si>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</si>
  <si>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</si>
  <si>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</si>
  <si>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</si>
  <si>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</si>
  <si>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</si>
  <si>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</si>
  <si>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</si>
  <si>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</si>
  <si>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</si>
  <si>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</si>
  <si>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</si>
  <si>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</si>
  <si>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</si>
  <si>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</si>
  <si>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</si>
  <si>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</si>
  <si>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</si>
  <si>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</si>
  <si>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</si>
  <si>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</si>
  <si>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</si>
  <si>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</si>
  <si>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</si>
  <si>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</si>
  <si>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</si>
  <si>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</si>
  <si>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</si>
  <si>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</si>
  <si>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</si>
  <si>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</si>
  <si>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</si>
  <si>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</si>
  <si>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</si>
  <si>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</si>
  <si>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</si>
  <si>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</si>
  <si>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</si>
  <si>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</si>
  <si>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</si>
  <si>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</si>
  <si>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</si>
  <si>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</si>
  <si>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</si>
  <si>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</si>
  <si>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</si>
  <si>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</si>
  <si>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</si>
  <si>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</si>
  <si>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</si>
  <si>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</si>
  <si>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</si>
  <si>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</si>
  <si>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</si>
  <si>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</si>
  <si>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</si>
  <si>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</si>
  <si>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</si>
  <si>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</si>
  <si>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</si>
  <si>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</si>
  <si>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</si>
  <si>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</si>
  <si>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</si>
  <si>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</si>
  <si>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</si>
  <si>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</si>
  <si>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</si>
  <si>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</si>
  <si>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</si>
  <si>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</si>
  <si>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</si>
  <si>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</si>
  <si>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</si>
  <si>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</si>
  <si>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</si>
  <si>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</si>
  <si>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</si>
  <si>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</si>
  <si>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</si>
  <si>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</si>
  <si>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</si>
  <si>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</si>
  <si>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</si>
  <si>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</si>
  <si>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</si>
  <si>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</si>
  <si>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</si>
  <si>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</si>
  <si>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</si>
  <si>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</si>
  <si>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</si>
  <si>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</si>
  <si>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</si>
  <si>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</si>
  <si>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</si>
  <si>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</si>
  <si>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</si>
  <si>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</si>
  <si>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</si>
  <si>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</si>
  <si>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</si>
  <si>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</si>
  <si>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</si>
  <si>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</si>
  <si>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</si>
  <si>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</si>
  <si>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</si>
  <si>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</si>
  <si>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</si>
  <si>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</si>
  <si>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</si>
  <si>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</si>
  <si>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</si>
  <si>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</si>
  <si>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</si>
  <si>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</si>
  <si>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</si>
  <si>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</si>
  <si>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</si>
  <si>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</si>
  <si>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</si>
  <si>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</si>
  <si>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</si>
  <si>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</si>
  <si>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</si>
  <si>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</si>
  <si>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</si>
  <si>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</si>
  <si>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</si>
  <si>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</si>
  <si>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</si>
  <si>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</si>
  <si>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</si>
  <si>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</si>
  <si>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</si>
  <si>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</si>
  <si>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</si>
  <si>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</si>
  <si>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</si>
  <si>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</si>
  <si>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</si>
  <si>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</si>
  <si>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</si>
  <si>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</si>
  <si>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</si>
  <si>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</si>
  <si>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</si>
  <si>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</si>
  <si>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</si>
  <si>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</si>
  <si>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</si>
  <si>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</si>
  <si>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</si>
  <si>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</si>
  <si>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</si>
  <si>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</si>
  <si>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</si>
  <si>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</si>
  <si>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</si>
  <si>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</si>
  <si>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</si>
  <si>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</si>
  <si>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</si>
  <si>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</si>
  <si>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</si>
  <si>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</si>
  <si>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</si>
  <si>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</si>
  <si>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</si>
  <si>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</si>
  <si>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</si>
  <si>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</si>
  <si>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</si>
  <si>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</si>
  <si>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</si>
  <si>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</si>
  <si>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</si>
  <si>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</si>
  <si>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</si>
  <si>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</si>
  <si>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</si>
  <si>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</si>
  <si>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</si>
  <si>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</si>
  <si>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</si>
  <si>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</si>
  <si>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</si>
  <si>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</si>
  <si>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</si>
  <si>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</si>
  <si>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</si>
  <si>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</si>
  <si>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</si>
  <si>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</si>
  <si>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</si>
  <si>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</si>
  <si>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</si>
  <si>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</si>
  <si>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</si>
  <si>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</si>
  <si>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</si>
  <si>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</si>
  <si>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</si>
  <si>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</si>
  <si>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</si>
  <si>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</si>
  <si>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</si>
  <si>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</si>
  <si>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</si>
  <si>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</si>
  <si>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</si>
  <si>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</si>
  <si>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</si>
  <si>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</si>
  <si>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</si>
  <si>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</si>
  <si>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</si>
  <si>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</si>
  <si>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</si>
  <si>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</si>
  <si>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</si>
  <si>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</si>
  <si>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</si>
  <si>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</si>
  <si>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</si>
  <si>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</si>
  <si>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</si>
  <si>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</si>
  <si>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</si>
  <si>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</si>
  <si>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</si>
  <si>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</si>
  <si>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</si>
  <si>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</si>
  <si>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</si>
  <si>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</si>
  <si>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</si>
  <si>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</si>
  <si>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</si>
  <si>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</si>
  <si>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</si>
  <si>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</si>
  <si>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</si>
  <si>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</si>
  <si>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</si>
  <si>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</si>
  <si>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</si>
  <si>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</si>
  <si>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</si>
  <si>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</si>
  <si>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</si>
  <si>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</si>
  <si>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</si>
  <si>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</si>
  <si>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</si>
  <si>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</si>
  <si>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</si>
  <si>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</si>
  <si>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</si>
  <si>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</si>
  <si>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</si>
  <si>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</si>
  <si>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</si>
  <si>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</si>
  <si>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</si>
  <si>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</si>
  <si>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</si>
  <si>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</si>
  <si>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</si>
  <si>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</si>
  <si>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</si>
  <si>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</si>
  <si>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</si>
  <si>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</si>
  <si>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</si>
  <si>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</si>
  <si>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</si>
  <si>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</si>
  <si>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</si>
  <si>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</si>
  <si>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</si>
  <si>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</si>
  <si>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</si>
  <si>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</si>
  <si>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</si>
  <si>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</si>
  <si>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</si>
  <si>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</si>
  <si>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</si>
  <si>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</si>
  <si>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</si>
  <si>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</si>
  <si>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</si>
  <si>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</si>
  <si>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</si>
  <si>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</si>
  <si>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</si>
  <si>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</si>
  <si>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</si>
  <si>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</si>
  <si>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</si>
  <si>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</si>
  <si>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</si>
  <si>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</si>
  <si>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</si>
  <si>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</si>
  <si>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</si>
  <si>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</si>
  <si>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</si>
  <si>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</si>
  <si>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</si>
  <si>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</si>
  <si>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</si>
  <si>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</si>
  <si>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</si>
  <si>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</si>
  <si>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</si>
  <si>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</si>
  <si>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</si>
  <si>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</si>
  <si>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</si>
  <si>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</si>
  <si>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</si>
  <si>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</si>
  <si>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</si>
  <si>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</si>
  <si>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</si>
  <si>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</si>
  <si>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</si>
  <si>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</si>
  <si>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</si>
  <si>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</si>
  <si>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</si>
  <si>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</si>
  <si>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</si>
  <si>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</si>
  <si>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</si>
  <si>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</si>
  <si>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</si>
  <si>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</si>
  <si>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</si>
  <si>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</si>
  <si>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</si>
  <si>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</si>
  <si>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</si>
  <si>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</si>
  <si>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</si>
  <si>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</si>
  <si>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</si>
  <si>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</si>
  <si>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</si>
  <si>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</si>
  <si>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</si>
  <si>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</si>
  <si>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</si>
  <si>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</si>
  <si>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</si>
  <si>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</si>
  <si>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</si>
  <si>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</si>
  <si>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</si>
  <si>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</si>
  <si>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</si>
  <si>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</si>
  <si>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</si>
  <si>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</si>
  <si>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</si>
  <si>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</si>
  <si>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</si>
  <si>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</si>
  <si>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</si>
  <si>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</si>
  <si>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</si>
  <si>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</si>
  <si>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</si>
  <si>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</si>
  <si>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</si>
  <si>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</si>
  <si>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</si>
  <si>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</si>
  <si>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</si>
  <si>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</si>
  <si>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</si>
  <si>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</si>
  <si>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</si>
  <si>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</si>
  <si>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</si>
  <si>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</si>
  <si>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</si>
  <si>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</si>
  <si>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</si>
  <si>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</si>
  <si>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</si>
  <si>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</si>
  <si>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</si>
  <si>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</si>
  <si>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</si>
  <si>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</si>
  <si>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</si>
  <si>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</si>
  <si>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</si>
  <si>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</si>
  <si>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</si>
  <si>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</si>
  <si>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</si>
  <si>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</si>
  <si>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</si>
  <si>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</si>
  <si>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</si>
  <si>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</si>
  <si>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</si>
  <si>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</si>
  <si>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</si>
  <si>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</si>
  <si>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</si>
  <si>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</si>
  <si>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</si>
  <si>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</si>
  <si>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</si>
  <si>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</si>
  <si>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</si>
  <si>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</si>
  <si>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</si>
  <si>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</si>
  <si>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</si>
  <si>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</si>
  <si>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</si>
  <si>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</si>
  <si>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</si>
  <si>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</si>
  <si>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</si>
  <si>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</si>
  <si>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</si>
  <si>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</si>
  <si>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</si>
  <si>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</si>
  <si>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</si>
  <si>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</si>
  <si>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</si>
  <si>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</si>
  <si>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</si>
  <si>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</si>
  <si>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</si>
  <si>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</si>
  <si>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</si>
  <si>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</si>
  <si>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</si>
  <si>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</si>
  <si>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</si>
  <si>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</si>
  <si>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</si>
  <si>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</si>
  <si>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</si>
  <si>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</si>
  <si>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</si>
  <si>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</si>
  <si>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</si>
  <si>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</si>
  <si>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</si>
  <si>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</si>
  <si>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</si>
  <si>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</si>
  <si>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</si>
  <si>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</si>
  <si>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</si>
  <si>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</si>
  <si>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</si>
  <si>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</si>
  <si>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</si>
  <si>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</si>
  <si>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</si>
  <si>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</si>
  <si>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</si>
  <si>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</si>
  <si>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</si>
  <si>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</si>
  <si>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</si>
  <si>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</si>
  <si>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</si>
  <si>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</si>
  <si>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</si>
  <si>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</si>
  <si>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</si>
  <si>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</si>
  <si>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</si>
  <si>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</si>
  <si>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</si>
  <si>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</si>
  <si>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</si>
  <si>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</si>
  <si>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</si>
  <si>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</si>
  <si>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</si>
  <si>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</si>
  <si>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</si>
  <si>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</si>
  <si>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</si>
  <si>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</si>
  <si>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</si>
  <si>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</si>
  <si>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</si>
  <si>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</si>
  <si>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</si>
  <si>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</si>
  <si>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</si>
  <si>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</si>
  <si>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</si>
  <si>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</si>
  <si>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</si>
  <si>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</si>
  <si>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</si>
  <si>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</si>
  <si>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</si>
  <si>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</si>
  <si>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</si>
  <si>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</si>
  <si>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</si>
  <si>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</si>
  <si>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</si>
  <si>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</si>
  <si>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</si>
  <si>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</si>
  <si>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</si>
  <si>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</si>
  <si>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</si>
  <si>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</si>
  <si>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</si>
  <si>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</si>
  <si>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</si>
  <si>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</si>
  <si>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</si>
  <si>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</si>
  <si>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</si>
  <si>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</si>
  <si>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</si>
  <si>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</si>
  <si>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</si>
  <si>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</si>
  <si>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</si>
  <si>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</si>
  <si>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</si>
  <si>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</si>
  <si>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</si>
  <si>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</si>
  <si>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</si>
  <si>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</si>
  <si>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</si>
  <si>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</si>
  <si>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</si>
  <si>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</si>
  <si>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</si>
  <si>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</si>
  <si>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</si>
  <si>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</si>
  <si>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</si>
  <si>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</si>
  <si>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</si>
  <si>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</si>
  <si>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</si>
  <si>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</si>
  <si>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</si>
  <si>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</si>
  <si>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</si>
  <si>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</si>
  <si>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</si>
  <si>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</si>
  <si>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</si>
  <si>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</si>
  <si>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</si>
  <si>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</si>
  <si>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</si>
  <si>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</si>
  <si>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</si>
  <si>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</si>
  <si>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</si>
  <si>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</si>
  <si>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</si>
  <si>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</si>
  <si>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</si>
  <si>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</si>
  <si>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</si>
  <si>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</si>
  <si>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</si>
  <si>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</si>
  <si>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</si>
  <si>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</si>
  <si>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</si>
  <si>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</si>
  <si>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</si>
  <si>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</si>
  <si>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</si>
  <si>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</si>
  <si>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</si>
  <si>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</si>
  <si>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</si>
  <si>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</si>
  <si>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</si>
  <si>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</si>
  <si>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</si>
  <si>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</si>
  <si>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</si>
  <si>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</si>
  <si>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</si>
  <si>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</si>
  <si>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</si>
  <si>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</si>
  <si>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</si>
  <si>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</si>
  <si>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</si>
  <si>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</si>
  <si>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</si>
  <si>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</si>
  <si>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</si>
  <si>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</si>
  <si>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</si>
  <si>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</si>
  <si>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</si>
  <si>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</si>
  <si>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</si>
  <si>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</si>
  <si>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</si>
  <si>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</si>
  <si>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</si>
  <si>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</si>
  <si>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</si>
  <si>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</si>
  <si>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</si>
  <si>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</si>
  <si>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</si>
  <si>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</si>
  <si>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</si>
  <si>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</si>
  <si>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</si>
  <si>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</si>
  <si>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</si>
  <si>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</si>
  <si>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</si>
  <si>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</si>
  <si>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</si>
  <si>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</si>
  <si>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</si>
  <si>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</si>
  <si>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</si>
  <si>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</si>
  <si>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</si>
  <si>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</si>
  <si>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</si>
  <si>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</si>
  <si>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</si>
  <si>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</si>
  <si>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</si>
  <si>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</si>
  <si>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</si>
  <si>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</si>
  <si>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</si>
  <si>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</si>
  <si>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</si>
  <si>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</si>
  <si>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</si>
  <si>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</si>
  <si>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</si>
  <si>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</si>
  <si>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</si>
  <si>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</si>
  <si>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</si>
  <si>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</si>
  <si>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</si>
  <si>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</si>
  <si>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</si>
  <si>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</si>
  <si>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</si>
  <si>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</si>
  <si>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</si>
  <si>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</si>
  <si>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</si>
  <si>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</si>
  <si>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</si>
  <si>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</si>
  <si>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</si>
  <si>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</si>
  <si>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</si>
  <si>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</si>
  <si>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</si>
  <si>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</si>
  <si>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</si>
  <si>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</si>
  <si>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</si>
  <si>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</si>
  <si>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</si>
  <si>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</si>
  <si>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</si>
  <si>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</si>
  <si>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</si>
  <si>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</si>
  <si>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</si>
  <si>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</si>
  <si>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</si>
  <si>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</si>
  <si>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</si>
  <si>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</si>
  <si>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</si>
  <si>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</si>
  <si>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</si>
  <si>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</si>
  <si>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</si>
  <si>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</si>
  <si>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</si>
  <si>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</si>
  <si>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</si>
  <si>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</si>
  <si>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</si>
  <si>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</si>
  <si>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</si>
  <si>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</si>
  <si>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</si>
  <si>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</si>
  <si>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</si>
  <si>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</si>
  <si>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</si>
  <si>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</si>
  <si>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</si>
  <si>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</si>
  <si>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</si>
  <si>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</si>
  <si>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</si>
  <si>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</si>
  <si>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</si>
  <si>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</si>
  <si>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</si>
  <si>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</si>
  <si>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</si>
  <si>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</si>
  <si>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</si>
  <si>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</si>
  <si>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</si>
  <si>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</si>
  <si>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</si>
  <si>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</si>
  <si>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</si>
  <si>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</si>
  <si>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</si>
  <si>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</si>
  <si>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</si>
  <si>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</si>
  <si>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</si>
  <si>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</si>
  <si>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</si>
  <si>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</si>
  <si>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</si>
  <si>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</si>
  <si>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</si>
  <si>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</si>
  <si>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</si>
  <si>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</si>
  <si>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</si>
  <si>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</si>
  <si>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</si>
  <si>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</si>
  <si>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</si>
  <si>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</si>
  <si>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</si>
  <si>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</si>
  <si>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</si>
  <si>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</si>
  <si>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</si>
  <si>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</si>
  <si>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</si>
  <si>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</si>
  <si>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</si>
  <si>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</si>
  <si>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</si>
  <si>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</si>
  <si>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</si>
  <si>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</si>
  <si>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</si>
  <si>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</si>
  <si>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</si>
  <si>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</si>
  <si>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</si>
  <si>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</si>
  <si>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</si>
  <si>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</si>
  <si>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</si>
  <si>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</si>
  <si>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</si>
  <si>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</si>
  <si>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</si>
  <si>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</si>
  <si>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</si>
  <si>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</si>
  <si>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</si>
  <si>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</si>
  <si>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</si>
  <si>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</si>
  <si>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</si>
  <si>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</si>
  <si>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</si>
  <si>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</si>
  <si>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</si>
  <si>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</si>
  <si>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</si>
  <si>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</si>
  <si>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</si>
  <si>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</si>
  <si>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</si>
  <si>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</si>
  <si>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</si>
  <si>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</si>
  <si>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</si>
  <si>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</si>
  <si>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</si>
  <si>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</si>
  <si>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</si>
  <si>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</si>
  <si>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</si>
  <si>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</si>
  <si>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</si>
  <si>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</si>
  <si>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</si>
  <si>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</si>
  <si>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</si>
  <si>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</si>
  <si>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</si>
  <si>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</si>
  <si>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</si>
  <si>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</si>
  <si>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</si>
  <si>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</si>
  <si>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</si>
  <si>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</si>
  <si>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</si>
  <si>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</si>
  <si>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</si>
  <si>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</si>
  <si>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</si>
  <si>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</si>
  <si>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</si>
  <si>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</si>
  <si>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</si>
  <si>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</si>
  <si>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</si>
  <si>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</si>
  <si>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</si>
  <si>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</si>
  <si>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</si>
  <si>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</si>
  <si>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</si>
  <si>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</si>
  <si>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</si>
  <si>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</si>
  <si>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</si>
  <si>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</si>
  <si>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</si>
  <si>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</si>
  <si>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</si>
  <si>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</si>
  <si>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</si>
  <si>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</si>
  <si>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</si>
  <si>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</si>
  <si>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</si>
  <si>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</si>
  <si>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</si>
  <si>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</si>
  <si>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</si>
  <si>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</si>
  <si>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</si>
  <si>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</si>
  <si>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</si>
  <si>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</si>
  <si>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</si>
  <si>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</si>
  <si>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</si>
  <si>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</si>
  <si>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</si>
  <si>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</si>
  <si>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</si>
  <si>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</si>
  <si>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</si>
  <si>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</si>
  <si>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</si>
  <si>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</si>
  <si>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</si>
  <si>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</si>
  <si>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</si>
  <si>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</si>
  <si>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</si>
  <si>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</si>
  <si>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</si>
  <si>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</si>
  <si>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</si>
  <si>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</si>
  <si>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</si>
  <si>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</si>
  <si>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</si>
  <si>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</si>
  <si>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</si>
  <si>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</si>
  <si>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</si>
  <si>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</si>
  <si>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</si>
  <si>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</si>
  <si>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</si>
  <si>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</si>
  <si>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</si>
  <si>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</si>
  <si>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</si>
  <si>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</si>
  <si>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</si>
  <si>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</si>
  <si>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</si>
  <si>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</si>
  <si>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</si>
  <si>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</si>
  <si>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</si>
  <si>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</si>
  <si>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</si>
  <si>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</si>
  <si>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</si>
  <si>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</si>
  <si>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</si>
  <si>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</si>
  <si>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</si>
  <si>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</si>
  <si>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</si>
  <si>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</si>
  <si>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</si>
  <si>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</si>
  <si>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</si>
  <si>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</si>
  <si>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</si>
  <si>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</si>
  <si>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</si>
  <si>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</si>
  <si>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</si>
  <si>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</si>
  <si>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</si>
  <si>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</si>
  <si>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</si>
  <si>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</si>
  <si>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</si>
  <si>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</si>
  <si>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</si>
  <si>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</si>
  <si>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</si>
  <si>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</si>
  <si>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</si>
  <si>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</si>
  <si>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</si>
  <si>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</si>
  <si>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</si>
  <si>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</si>
  <si>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</si>
  <si>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</si>
  <si>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</si>
  <si>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</si>
  <si>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</si>
  <si>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</si>
  <si>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</si>
  <si>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</si>
  <si>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</si>
  <si>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</si>
  <si>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</si>
  <si>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</si>
  <si>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</si>
  <si>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</si>
  <si>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</si>
  <si>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</si>
  <si>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</si>
  <si>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</si>
  <si>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</si>
  <si>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</si>
  <si>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</si>
  <si>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</si>
  <si>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</si>
  <si>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</si>
  <si>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</si>
  <si>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</si>
  <si>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</si>
  <si>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</si>
  <si>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</si>
  <si>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</si>
  <si>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</si>
  <si>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</si>
  <si>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</si>
  <si>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</si>
  <si>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</si>
  <si>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</si>
  <si>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</si>
  <si>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</si>
  <si>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</si>
  <si>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</si>
  <si>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</si>
  <si>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</si>
  <si>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</si>
  <si>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</si>
  <si>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</si>
  <si>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</si>
  <si>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</si>
  <si>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</si>
  <si>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</si>
  <si>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</si>
  <si>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</si>
  <si>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</si>
  <si>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</si>
  <si>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</si>
  <si>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</si>
  <si>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</si>
  <si>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</si>
  <si>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</si>
  <si>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</si>
  <si>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</si>
  <si>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</si>
  <si>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</si>
  <si>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</si>
  <si>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</si>
  <si>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</si>
  <si>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</si>
  <si>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</si>
  <si>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</si>
  <si>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</si>
  <si>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</si>
  <si>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</si>
  <si>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</si>
  <si>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</si>
  <si>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</si>
  <si>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</si>
  <si>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</si>
  <si>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</si>
  <si>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</si>
  <si>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</si>
  <si>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</si>
  <si>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</si>
  <si>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</si>
  <si>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</si>
  <si>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</si>
  <si>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</si>
  <si>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</si>
  <si>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</si>
  <si>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</si>
  <si>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</si>
  <si>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</si>
  <si>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</si>
  <si>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</si>
  <si>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</si>
  <si>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</si>
  <si>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</si>
  <si>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</si>
  <si>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</si>
  <si>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</si>
  <si>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</si>
  <si>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</si>
  <si>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</si>
  <si>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</si>
  <si>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</si>
  <si>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</si>
  <si>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</si>
  <si>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</si>
  <si>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</si>
  <si>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</si>
  <si>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</si>
  <si>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</si>
  <si>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</si>
  <si>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</si>
  <si>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</si>
  <si>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</si>
  <si>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</si>
  <si>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</si>
  <si>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</si>
  <si>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</si>
  <si>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</si>
  <si>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</si>
  <si>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</si>
  <si>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</si>
  <si>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</si>
  <si>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</si>
  <si>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</si>
  <si>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</si>
  <si>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</si>
  <si>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</si>
  <si>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</si>
  <si>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</si>
  <si>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</si>
  <si>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</si>
  <si>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</si>
  <si>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</si>
  <si>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</si>
  <si>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</si>
  <si>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</si>
  <si>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</si>
  <si>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</si>
  <si>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</si>
  <si>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</si>
  <si>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</si>
  <si>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</si>
  <si>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</si>
  <si>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</si>
  <si>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</si>
  <si>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</si>
  <si>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</si>
  <si>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</si>
  <si>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</si>
  <si>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</si>
  <si>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</si>
  <si>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</si>
  <si>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</si>
  <si>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</si>
  <si>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</si>
  <si>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</si>
  <si>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</si>
  <si>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</si>
  <si>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</si>
  <si>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</si>
  <si>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</si>
  <si>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</si>
  <si>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</si>
  <si>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</si>
  <si>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</si>
  <si>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</si>
  <si>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</si>
  <si>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</si>
  <si>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</si>
  <si>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</si>
  <si>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</si>
  <si>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</si>
  <si>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</si>
  <si>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</si>
  <si>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</si>
  <si>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</si>
  <si>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</si>
  <si>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</si>
  <si>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</si>
  <si>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</si>
  <si>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</si>
  <si>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</si>
  <si>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</si>
  <si>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</si>
  <si>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</si>
  <si>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</si>
  <si>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</si>
  <si>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</si>
  <si>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</si>
  <si>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</si>
  <si>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</si>
  <si>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</si>
  <si>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</si>
  <si>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</si>
  <si>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</si>
  <si>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</si>
  <si>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</si>
  <si>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</si>
  <si>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</si>
  <si>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</si>
  <si>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</si>
  <si>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</si>
  <si>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</si>
  <si>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</si>
  <si>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</si>
  <si>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</si>
  <si>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</si>
  <si>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</si>
  <si>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</si>
  <si>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</si>
  <si>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</si>
  <si>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</si>
  <si>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</si>
  <si>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</si>
  <si>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</si>
  <si>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</si>
  <si>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</si>
  <si>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</si>
  <si>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</si>
  <si>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</si>
  <si>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</si>
  <si>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</si>
  <si>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</si>
  <si>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</si>
  <si>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</si>
  <si>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</si>
  <si>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</si>
  <si>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</si>
  <si>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</si>
  <si>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</si>
  <si>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</si>
  <si>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</si>
  <si>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</si>
  <si>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</si>
  <si>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</si>
  <si>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</si>
  <si>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</si>
  <si>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</si>
  <si>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</si>
  <si>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</si>
  <si>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</si>
  <si>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</si>
  <si>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</si>
  <si>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</si>
  <si>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</si>
  <si>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</si>
  <si>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</si>
  <si>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</si>
  <si>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</si>
  <si>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</si>
  <si>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</si>
  <si>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</si>
  <si>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</si>
  <si>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</si>
  <si>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</si>
  <si>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</si>
  <si>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</si>
  <si>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</si>
  <si>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</si>
  <si>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</si>
  <si>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</si>
  <si>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</si>
  <si>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</si>
  <si>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</si>
  <si>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</si>
  <si>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</si>
  <si>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</si>
  <si>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</si>
  <si>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</si>
  <si>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</si>
  <si>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</si>
  <si>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</si>
  <si>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</si>
  <si>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</si>
  <si>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</si>
  <si>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</si>
  <si>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</si>
  <si>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</si>
  <si>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</si>
  <si>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</si>
  <si>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</si>
  <si>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</si>
  <si>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</si>
  <si>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</si>
  <si>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</si>
  <si>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</si>
  <si>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</si>
  <si>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</si>
  <si>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</si>
  <si>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</si>
  <si>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</si>
  <si>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</si>
  <si>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</si>
  <si>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</si>
  <si>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</si>
  <si>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</si>
  <si>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</si>
  <si>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</si>
  <si>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</si>
  <si>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</si>
  <si>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</si>
  <si>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</si>
  <si>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</si>
  <si>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</si>
  <si>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</si>
  <si>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</si>
  <si>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</si>
  <si>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</si>
  <si>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</si>
  <si>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</si>
  <si>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</si>
  <si>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</si>
  <si>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</si>
  <si>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</si>
  <si>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</si>
  <si>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</si>
  <si>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</si>
  <si>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</si>
  <si>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</si>
  <si>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</si>
  <si>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</si>
  <si>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</si>
  <si>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</si>
  <si>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</si>
  <si>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</si>
  <si>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</si>
  <si>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</si>
  <si>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</si>
  <si>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</si>
  <si>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</si>
  <si>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</si>
  <si>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</si>
  <si>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</si>
  <si>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</si>
  <si>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</si>
  <si>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</si>
  <si>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</si>
  <si>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</si>
  <si>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</si>
  <si>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</si>
  <si>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</si>
  <si>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</si>
  <si>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</si>
  <si>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</si>
  <si>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</si>
  <si>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</si>
  <si>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</si>
  <si>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</si>
  <si>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</si>
  <si>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</si>
  <si>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</si>
  <si>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</si>
  <si>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</si>
  <si>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</si>
  <si>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</si>
  <si>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</si>
  <si>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</si>
  <si>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</si>
  <si>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</si>
  <si>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</si>
  <si>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</si>
  <si>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</si>
  <si>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</si>
  <si>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</si>
  <si>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</si>
  <si>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</si>
  <si>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</si>
  <si>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</si>
  <si>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</si>
  <si>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</si>
  <si>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</si>
  <si>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</si>
  <si>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</si>
  <si>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</si>
  <si>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</si>
  <si>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</si>
  <si>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</si>
  <si>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</si>
  <si>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</si>
  <si>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</si>
  <si>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</si>
  <si>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</si>
  <si>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</si>
  <si>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</si>
  <si>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</si>
  <si>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</si>
  <si>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</si>
  <si>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</si>
  <si>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</si>
  <si>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</si>
  <si>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</si>
  <si>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</si>
  <si>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</si>
  <si>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</si>
  <si>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</si>
  <si>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</si>
  <si>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</si>
  <si>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</si>
  <si>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</si>
  <si>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</si>
  <si>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</si>
  <si>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</si>
  <si>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</si>
  <si>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</si>
  <si>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</si>
  <si>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</si>
  <si>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</si>
  <si>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</si>
  <si>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</si>
  <si>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</si>
  <si>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</si>
  <si>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</si>
  <si>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</si>
  <si>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</si>
  <si>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</si>
  <si>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</si>
  <si>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</si>
  <si>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</si>
  <si>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</si>
  <si>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</si>
  <si>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</si>
  <si>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</si>
  <si>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</si>
  <si>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</si>
  <si>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</si>
  <si>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</si>
  <si>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</si>
  <si>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</si>
  <si>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</si>
  <si>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</si>
  <si>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</si>
  <si>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</si>
  <si>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</si>
  <si>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</si>
  <si>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</si>
  <si>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</si>
  <si>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</si>
  <si>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</si>
  <si>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</si>
  <si>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</si>
  <si>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</si>
  <si>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</si>
  <si>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</si>
  <si>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</si>
  <si>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</si>
  <si>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</si>
  <si>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</si>
  <si>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</si>
  <si>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</si>
  <si>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</si>
  <si>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</si>
  <si>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</si>
  <si>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</si>
  <si>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</si>
  <si>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</si>
  <si>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</si>
  <si>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</si>
  <si>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</si>
  <si>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</si>
  <si>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</si>
  <si>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</si>
  <si>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</si>
  <si>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</si>
  <si>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</si>
  <si>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</si>
  <si>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</si>
  <si>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</si>
  <si>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</si>
  <si>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</si>
  <si>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</si>
  <si>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</si>
  <si>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</si>
  <si>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</si>
  <si>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</si>
  <si>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</si>
  <si>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</si>
  <si>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</si>
  <si>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</si>
  <si>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</si>
  <si>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</si>
  <si>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</si>
  <si>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</si>
  <si>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</si>
  <si>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</si>
  <si>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</si>
  <si>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</si>
  <si>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</si>
  <si>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</si>
  <si>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</si>
  <si>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</si>
  <si>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</si>
  <si>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</si>
  <si>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</si>
  <si>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</si>
  <si>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</si>
  <si>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</si>
  <si>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</si>
  <si>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</si>
  <si>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</si>
  <si>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</si>
  <si>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</si>
  <si>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</si>
  <si>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</si>
  <si>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</si>
  <si>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</si>
  <si>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</si>
  <si>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</si>
  <si>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</si>
  <si>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</si>
  <si>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</si>
  <si>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</si>
  <si>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</si>
  <si>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</si>
  <si>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</si>
  <si>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</si>
  <si>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</si>
  <si>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</si>
  <si>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</si>
  <si>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</si>
  <si>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</si>
  <si>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</si>
  <si>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</si>
  <si>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</si>
  <si>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</si>
  <si>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</si>
  <si>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</si>
  <si>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</si>
  <si>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</si>
  <si>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</si>
  <si>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</si>
  <si>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</si>
  <si>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</si>
  <si>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</si>
  <si>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</si>
  <si>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</si>
  <si>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</si>
  <si>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</si>
  <si>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</si>
  <si>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</si>
  <si>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</si>
  <si>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</si>
  <si>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</si>
  <si>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</si>
  <si>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</si>
  <si>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</si>
  <si>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</si>
  <si>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</si>
  <si>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</si>
  <si>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</si>
  <si>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</si>
  <si>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</si>
  <si>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</si>
  <si>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</si>
  <si>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</si>
  <si>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</si>
  <si>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</si>
  <si>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</si>
  <si>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</si>
  <si>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</si>
  <si>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</si>
  <si>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</si>
  <si>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</si>
  <si>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</si>
  <si>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</si>
  <si>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</si>
  <si>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</si>
  <si>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</si>
  <si>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</si>
  <si>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</si>
  <si>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</si>
  <si>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</si>
  <si>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</si>
  <si>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</si>
  <si>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</si>
  <si>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</si>
  <si>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</si>
  <si>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</si>
  <si>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</si>
  <si>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</si>
  <si>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</si>
  <si>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</si>
  <si>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</si>
  <si>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</si>
  <si>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</si>
  <si>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</si>
  <si>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</si>
  <si>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</si>
  <si>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</si>
  <si>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</si>
  <si>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</si>
  <si>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</si>
  <si>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</si>
  <si>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</si>
  <si>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</si>
  <si>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</si>
  <si>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</si>
  <si>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</si>
  <si>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</si>
  <si>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</si>
  <si>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</si>
  <si>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</si>
  <si>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</si>
  <si>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</si>
  <si>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</si>
  <si>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</si>
  <si>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</si>
  <si>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</si>
  <si>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</si>
  <si>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</si>
  <si>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</si>
  <si>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</si>
  <si>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</si>
  <si>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</si>
  <si>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</si>
  <si>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</si>
  <si>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</si>
  <si>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</si>
  <si>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</si>
  <si>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</si>
  <si>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</si>
  <si>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</si>
  <si>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</si>
  <si>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</si>
  <si>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</si>
  <si>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</si>
  <si>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</si>
  <si>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</si>
  <si>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</si>
  <si>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</si>
  <si>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</si>
  <si>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</si>
  <si>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</si>
  <si>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</si>
  <si>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</si>
  <si>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</si>
  <si>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</si>
  <si>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</si>
  <si>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</si>
  <si>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</si>
  <si>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</si>
  <si>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</si>
  <si>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</si>
  <si>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</si>
  <si>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</si>
  <si>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</si>
  <si>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</si>
  <si>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</si>
  <si>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</si>
  <si>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</si>
  <si>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</si>
  <si>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</si>
  <si>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</si>
  <si>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</si>
  <si>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</si>
  <si>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</si>
  <si>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</si>
  <si>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</si>
  <si>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</si>
  <si>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</si>
  <si>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</si>
  <si>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</si>
  <si>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</si>
  <si>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</si>
  <si>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</si>
  <si>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</si>
  <si>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</si>
  <si>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</si>
  <si>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</si>
  <si>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</si>
  <si>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</si>
  <si>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</si>
  <si>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</si>
  <si>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</si>
  <si>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</si>
  <si>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</si>
  <si>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</si>
  <si>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</si>
  <si>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</si>
  <si>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</si>
  <si>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</si>
  <si>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</si>
  <si>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</si>
  <si>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</si>
  <si>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</si>
  <si>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</si>
  <si>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</si>
  <si>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</si>
  <si>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</si>
  <si>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</si>
  <si>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</si>
  <si>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</si>
  <si>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</si>
  <si>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</si>
  <si>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</si>
  <si>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</si>
  <si>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</si>
  <si>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</si>
  <si>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</si>
  <si>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</si>
  <si>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</si>
  <si>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</si>
  <si>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</si>
  <si>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</si>
  <si>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</si>
  <si>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</si>
  <si>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</si>
  <si>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</si>
  <si>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</si>
  <si>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</si>
  <si>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</si>
  <si>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</si>
  <si>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</si>
  <si>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</si>
  <si>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</si>
  <si>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</si>
  <si>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</si>
  <si>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</si>
  <si>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</si>
  <si>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</si>
  <si>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</si>
  <si>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</si>
  <si>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</si>
  <si>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</si>
  <si>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</si>
  <si>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</si>
  <si>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</si>
  <si>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</si>
  <si>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</si>
  <si>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</si>
  <si>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</si>
  <si>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</si>
  <si>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</si>
  <si>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</si>
  <si>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</si>
  <si>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</si>
  <si>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</si>
  <si>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</si>
  <si>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</si>
  <si>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</si>
  <si>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</si>
  <si>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</si>
  <si>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</si>
  <si>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</si>
  <si>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</si>
  <si>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</si>
  <si>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</si>
  <si>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</si>
  <si>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</si>
  <si>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</si>
  <si>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</si>
  <si>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</si>
  <si>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</si>
  <si>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</si>
  <si>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</si>
  <si>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</si>
  <si>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</si>
  <si>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</si>
  <si>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</si>
  <si>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</si>
  <si>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</si>
  <si>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</si>
  <si>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</si>
  <si>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</si>
  <si>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</si>
  <si>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</si>
  <si>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</si>
  <si>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</si>
  <si>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</si>
  <si>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</si>
  <si>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</si>
  <si>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</si>
  <si>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</si>
  <si>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</si>
  <si>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</si>
  <si>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</si>
  <si>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</si>
  <si>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</si>
  <si>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</si>
  <si>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</si>
  <si>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</si>
  <si>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</si>
  <si>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</si>
  <si>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</si>
  <si>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</si>
  <si>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</si>
  <si>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</si>
  <si>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</si>
  <si>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</si>
  <si>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</si>
  <si>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</si>
  <si>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</si>
  <si>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</si>
  <si>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</si>
  <si>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</si>
  <si>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</si>
  <si>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</si>
  <si>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</si>
  <si>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</si>
  <si>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</si>
  <si>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</si>
  <si>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</si>
  <si>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</si>
  <si>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</si>
  <si>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</si>
  <si>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</si>
  <si>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</si>
  <si>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</si>
  <si>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</si>
  <si>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</si>
  <si>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</si>
  <si>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</si>
  <si>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</si>
  <si>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</si>
  <si>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</si>
  <si>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</si>
  <si>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</si>
  <si>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</si>
  <si>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</si>
  <si>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</si>
  <si>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</si>
  <si>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</si>
  <si>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</si>
  <si>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</si>
  <si>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</si>
  <si>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</si>
  <si>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</si>
  <si>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</si>
  <si>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</si>
  <si>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</si>
  <si>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</si>
  <si>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</si>
  <si>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</si>
  <si>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</si>
  <si>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</si>
  <si>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</si>
  <si>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</si>
  <si>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</si>
  <si>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</si>
  <si>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</si>
  <si>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</si>
  <si>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</si>
  <si>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</si>
  <si>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</si>
  <si>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</si>
  <si>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</si>
  <si>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</si>
  <si>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</si>
  <si>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</si>
  <si>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</si>
  <si>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</si>
  <si>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</si>
  <si>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</si>
  <si>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</si>
  <si>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</si>
  <si>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</si>
  <si>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</si>
  <si>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</si>
  <si>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</si>
  <si>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</si>
  <si>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</si>
  <si>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</si>
  <si>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</si>
  <si>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</si>
  <si>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</si>
  <si>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</si>
  <si>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</si>
  <si>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</si>
  <si>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</si>
  <si>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</si>
  <si>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</si>
  <si>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</si>
  <si>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</si>
  <si>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</si>
  <si>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</si>
  <si>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</si>
  <si>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</si>
  <si>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</si>
  <si>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</si>
  <si>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</si>
  <si>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</si>
  <si>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</si>
  <si>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</si>
  <si>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</si>
  <si>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</si>
  <si>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</si>
  <si>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</si>
  <si>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</si>
  <si>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</si>
  <si>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</si>
  <si>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</si>
  <si>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</si>
  <si>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</si>
  <si>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</si>
  <si>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</si>
  <si>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</si>
  <si>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</si>
  <si>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</si>
  <si>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</si>
  <si>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</si>
  <si>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</si>
  <si>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</si>
  <si>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</si>
  <si>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</si>
  <si>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</si>
  <si>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</si>
  <si>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</si>
  <si>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</si>
  <si>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</si>
  <si>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</si>
  <si>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</si>
  <si>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</si>
  <si>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</si>
  <si>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</si>
  <si>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</si>
  <si>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</si>
  <si>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</si>
  <si>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</si>
  <si>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</si>
  <si>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</si>
  <si>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</si>
  <si>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</si>
  <si>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</si>
  <si>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</si>
  <si>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</si>
  <si>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</si>
  <si>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</si>
  <si>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</si>
  <si>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</si>
  <si>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</si>
  <si>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</si>
  <si>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</si>
  <si>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</si>
  <si>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</si>
  <si>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</si>
  <si>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</si>
  <si>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</si>
  <si>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</si>
  <si>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</si>
  <si>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</si>
  <si>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</si>
  <si>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</si>
  <si>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</si>
  <si>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</si>
  <si>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</si>
  <si>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</si>
  <si>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</si>
  <si>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</si>
  <si>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</si>
  <si>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</si>
  <si>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</si>
  <si>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</si>
  <si>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</si>
  <si>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</si>
  <si>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</si>
  <si>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</si>
  <si>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</si>
  <si>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</si>
  <si>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</si>
  <si>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</si>
  <si>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</si>
  <si>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</si>
  <si>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</si>
  <si>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</si>
  <si>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</si>
  <si>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</si>
  <si>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</si>
  <si>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</si>
  <si>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</si>
  <si>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</si>
  <si>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</si>
  <si>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</si>
  <si>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</si>
  <si>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</si>
  <si>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</si>
  <si>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</si>
  <si>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</si>
  <si>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</si>
  <si>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</si>
  <si>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</si>
  <si>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</si>
  <si>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</si>
  <si>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</si>
  <si>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</si>
  <si>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</si>
  <si>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</si>
  <si>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</si>
  <si>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</si>
  <si>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</si>
  <si>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</si>
  <si>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</si>
  <si>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</si>
  <si>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</si>
  <si>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</si>
  <si>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</si>
  <si>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</si>
  <si>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</si>
  <si>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</si>
  <si>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</si>
  <si>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</si>
  <si>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</si>
  <si>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</si>
  <si>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</si>
  <si>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</si>
  <si>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</si>
  <si>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</si>
  <si>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</si>
  <si>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</si>
  <si>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</si>
  <si>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</si>
  <si>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</si>
  <si>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</si>
  <si>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</si>
  <si>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</si>
  <si>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</si>
  <si>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</si>
  <si>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</si>
  <si>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</si>
  <si>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</si>
  <si>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</si>
  <si>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</si>
  <si>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</si>
  <si>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</si>
  <si>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</si>
  <si>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</si>
  <si>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</si>
  <si>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</si>
  <si>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</si>
  <si>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</si>
  <si>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</si>
  <si>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</si>
  <si>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</si>
  <si>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</si>
  <si>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</si>
  <si>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</si>
  <si>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</si>
  <si>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</si>
  <si>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</si>
  <si>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</si>
  <si>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</si>
  <si>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</si>
  <si>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</si>
  <si>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</si>
  <si>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</si>
  <si>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</si>
  <si>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</si>
  <si>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</si>
  <si>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</si>
  <si>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</si>
  <si>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</si>
  <si>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</si>
  <si>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</si>
  <si>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</si>
  <si>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</si>
  <si>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</si>
  <si>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</si>
  <si>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</si>
  <si>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</si>
  <si>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</si>
  <si>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</si>
  <si>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</si>
  <si>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</si>
  <si>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</si>
  <si>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</si>
  <si>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</si>
  <si>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</si>
  <si>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</si>
  <si>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</si>
  <si>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</si>
  <si>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</si>
  <si>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</si>
  <si>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</si>
  <si>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</si>
  <si>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</si>
  <si>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</si>
  <si>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</si>
  <si>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</si>
  <si>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</si>
  <si>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</si>
  <si>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</si>
  <si>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</si>
  <si>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</si>
  <si>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</si>
  <si>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</si>
  <si>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</si>
  <si>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</si>
  <si>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</si>
  <si>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</si>
  <si>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</si>
  <si>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</si>
  <si>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</si>
  <si>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</si>
  <si>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</si>
  <si>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</si>
  <si>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</si>
  <si>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</si>
  <si>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</si>
  <si>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</si>
  <si>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</si>
  <si>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</si>
  <si>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</si>
  <si>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</si>
  <si>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</si>
  <si>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</si>
  <si>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</si>
  <si>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</si>
  <si>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</si>
  <si>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</si>
  <si>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</si>
  <si>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</si>
  <si>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</si>
  <si>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</si>
  <si>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</si>
  <si>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</si>
  <si>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</si>
  <si>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</si>
  <si>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</si>
  <si>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</si>
  <si>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</si>
  <si>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</si>
  <si>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</si>
  <si>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</si>
  <si>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</si>
  <si>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</si>
  <si>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</si>
  <si>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</si>
  <si>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</si>
  <si>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</si>
  <si>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</si>
  <si>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</si>
  <si>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</si>
  <si>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</si>
  <si>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</si>
  <si>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</si>
  <si>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</si>
  <si>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</si>
  <si>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</si>
  <si>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</si>
  <si>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</si>
  <si>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</si>
  <si>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</si>
  <si>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</si>
  <si>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</si>
  <si>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</si>
  <si>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</si>
  <si>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</si>
  <si>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</si>
  <si>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</si>
  <si>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</si>
  <si>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</si>
  <si>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</si>
  <si>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</si>
  <si>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</si>
  <si>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</si>
  <si>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</si>
  <si>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</si>
  <si>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</si>
  <si>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</si>
  <si>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</si>
  <si>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</si>
  <si>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</si>
  <si>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</si>
  <si>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</si>
  <si>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</si>
  <si>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</si>
  <si>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</si>
  <si>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</si>
  <si>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</si>
  <si>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</si>
  <si>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</si>
  <si>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</si>
  <si>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</si>
  <si>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</si>
  <si>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</si>
  <si>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</si>
  <si>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</si>
  <si>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</si>
  <si>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</si>
  <si>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</si>
  <si>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</si>
  <si>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</si>
  <si>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</si>
  <si>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</si>
  <si>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</si>
  <si>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</si>
  <si>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</si>
  <si>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</si>
  <si>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</si>
  <si>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</si>
  <si>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</si>
  <si>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</si>
  <si>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</si>
  <si>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</si>
  <si>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</si>
  <si>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</si>
  <si>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</si>
  <si>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</si>
  <si>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</si>
  <si>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</si>
  <si>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</si>
  <si>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</si>
  <si>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</si>
  <si>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</si>
  <si>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</si>
  <si>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</si>
  <si>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</si>
  <si>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</si>
  <si>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</si>
  <si>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</si>
  <si>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</si>
  <si>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</si>
  <si>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</si>
  <si>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</si>
  <si>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</si>
  <si>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</si>
  <si>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</si>
  <si>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</si>
  <si>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</si>
  <si>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</si>
  <si>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</si>
  <si>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</si>
  <si>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</si>
  <si>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</si>
  <si>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</si>
  <si>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</si>
  <si>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</si>
  <si>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</si>
  <si>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</si>
  <si>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</si>
  <si>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</si>
  <si>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</si>
  <si>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</si>
  <si>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</si>
  <si>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</si>
  <si>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</si>
  <si>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</si>
  <si>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</si>
  <si>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</si>
  <si>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</si>
  <si>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</si>
  <si>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</si>
  <si>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</si>
  <si>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</si>
  <si>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</si>
  <si>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</si>
  <si>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</si>
  <si>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</si>
  <si>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</si>
  <si>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</si>
  <si>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</si>
  <si>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</si>
  <si>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</si>
  <si>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</si>
  <si>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</si>
  <si>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</si>
  <si>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</si>
  <si>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</si>
  <si>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</si>
  <si>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</si>
  <si>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</si>
  <si>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</si>
  <si>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</si>
  <si>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</si>
  <si>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</si>
  <si>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</si>
  <si>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</si>
  <si>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</si>
  <si>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</si>
  <si>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</si>
  <si>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</si>
  <si>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</si>
  <si>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</si>
  <si>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</si>
  <si>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</si>
  <si>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</si>
  <si>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</si>
  <si>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</si>
  <si>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</si>
  <si>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</si>
  <si>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</si>
  <si>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</si>
  <si>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</si>
  <si>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</si>
  <si>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</si>
  <si>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</si>
  <si>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</si>
  <si>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</si>
  <si>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</si>
  <si>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</si>
  <si>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</si>
  <si>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</si>
  <si>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</si>
  <si>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</si>
  <si>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</si>
  <si>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</si>
  <si>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</si>
  <si>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</si>
  <si>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</si>
  <si>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</si>
  <si>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</si>
  <si>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</si>
  <si>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</si>
  <si>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</si>
  <si>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</si>
  <si>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</si>
  <si>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</si>
  <si>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</si>
  <si>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</si>
  <si>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</si>
  <si>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</si>
  <si>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</si>
  <si>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</si>
  <si>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</si>
  <si>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</si>
  <si>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</si>
  <si>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</si>
  <si>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</si>
  <si>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</si>
  <si>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</si>
  <si>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</si>
  <si>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</si>
  <si>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</si>
  <si>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</si>
  <si>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</si>
  <si>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</si>
  <si>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</si>
  <si>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</si>
  <si>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</si>
  <si>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</si>
  <si>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</si>
  <si>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</si>
  <si>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</si>
  <si>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</si>
  <si>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</si>
  <si>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</si>
  <si>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</si>
  <si>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</si>
  <si>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</si>
  <si>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</si>
  <si>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</si>
  <si>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</si>
  <si>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</si>
  <si>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</si>
  <si>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</si>
  <si>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</si>
  <si>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</si>
  <si>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</si>
  <si>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</si>
  <si>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</si>
  <si>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</si>
  <si>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</si>
  <si>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</si>
  <si>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</si>
  <si>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</si>
  <si>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</si>
  <si>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</si>
  <si>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</si>
  <si>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</si>
  <si>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</si>
  <si>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</si>
  <si>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</si>
  <si>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</si>
  <si>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</si>
  <si>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</si>
  <si>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</si>
  <si>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</si>
  <si>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</si>
  <si>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</si>
  <si>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</si>
  <si>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</si>
  <si>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</si>
  <si>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</si>
  <si>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</si>
  <si>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</si>
  <si>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</si>
  <si>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</si>
  <si>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</si>
  <si>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</si>
  <si>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</si>
  <si>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</si>
  <si>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</si>
  <si>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</si>
  <si>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</si>
  <si>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</si>
  <si>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</si>
  <si>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</si>
  <si>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</si>
  <si>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</si>
  <si>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</si>
  <si>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</si>
  <si>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</si>
  <si>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</si>
  <si>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</si>
  <si>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</si>
  <si>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</si>
  <si>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</si>
  <si>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</si>
  <si>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</si>
  <si>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</si>
  <si>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</si>
  <si>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</si>
  <si>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</si>
  <si>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</si>
  <si>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</si>
  <si>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</si>
  <si>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</si>
  <si>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</si>
  <si>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</si>
  <si>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</si>
  <si>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</si>
  <si>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</si>
  <si>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</si>
  <si>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</si>
  <si>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</si>
  <si>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</si>
  <si>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</si>
  <si>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</si>
  <si>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</si>
  <si>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</si>
  <si>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</si>
  <si>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</si>
  <si>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</si>
  <si>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</si>
  <si>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</si>
  <si>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</si>
  <si>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</si>
  <si>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</si>
  <si>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</si>
  <si>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</si>
  <si>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</si>
  <si>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</si>
  <si>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</si>
  <si>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</si>
  <si>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</si>
  <si>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</si>
  <si>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</si>
  <si>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</si>
  <si>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</si>
  <si>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</si>
  <si>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</si>
  <si>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</si>
  <si>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</si>
  <si>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</si>
  <si>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</si>
  <si>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</si>
  <si>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</si>
  <si>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</si>
  <si>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</si>
  <si>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</si>
  <si>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</si>
  <si>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</si>
  <si>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</si>
  <si>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</si>
  <si>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</si>
  <si>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</si>
  <si>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</si>
  <si>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</si>
  <si>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</si>
  <si>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</si>
  <si>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</si>
  <si>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</si>
  <si>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</si>
  <si>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</si>
  <si>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</si>
  <si>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</si>
  <si>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</si>
  <si>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</si>
  <si>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</si>
  <si>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</si>
  <si>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</si>
  <si>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</si>
  <si>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</si>
  <si>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</si>
  <si>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</si>
  <si>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</si>
  <si>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</si>
  <si>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</si>
  <si>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</si>
  <si>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</si>
  <si>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</si>
  <si>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</si>
  <si>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</si>
  <si>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</si>
  <si>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</si>
  <si>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</si>
  <si>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</si>
  <si>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</si>
  <si>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</si>
  <si>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</si>
  <si>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</si>
  <si>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</si>
  <si>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</si>
  <si>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</si>
  <si>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</si>
  <si>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</si>
  <si>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</si>
  <si>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</si>
  <si>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</si>
  <si>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</si>
  <si>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</si>
  <si>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</si>
  <si>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</si>
  <si>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</si>
  <si>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</si>
  <si>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</si>
  <si>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</si>
  <si>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</si>
  <si>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</si>
  <si>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</si>
  <si>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</si>
  <si>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</si>
  <si>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</si>
  <si>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</si>
  <si>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</si>
  <si>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</si>
  <si>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</si>
  <si>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</si>
  <si>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</si>
  <si>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</si>
  <si>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</si>
  <si>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</si>
  <si>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</si>
  <si>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</si>
  <si>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</si>
  <si>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</si>
  <si>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</si>
  <si>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</si>
  <si>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</si>
  <si>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</si>
  <si>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</si>
  <si>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</si>
  <si>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</si>
  <si>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</si>
  <si>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</si>
  <si>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</si>
  <si>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</si>
  <si>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</si>
  <si>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</si>
  <si>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</si>
  <si>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</si>
  <si>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</si>
  <si>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</si>
  <si>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</si>
  <si>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</si>
  <si>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</si>
  <si>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</si>
  <si>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</si>
  <si>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</si>
  <si>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</si>
  <si>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</si>
  <si>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</si>
  <si>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</si>
  <si>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</si>
  <si>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</si>
  <si>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</si>
  <si>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</si>
  <si>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</si>
  <si>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</si>
  <si>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</si>
  <si>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</si>
  <si>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</si>
  <si>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</si>
  <si>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</si>
  <si>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</si>
  <si>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</si>
  <si>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</si>
  <si>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</si>
  <si>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</si>
  <si>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</si>
  <si>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</si>
  <si>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</si>
  <si>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</si>
  <si>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</si>
  <si>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</si>
  <si>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</si>
  <si>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</si>
  <si>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</si>
  <si>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</si>
  <si>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</si>
  <si>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</si>
  <si>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</si>
  <si>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</si>
  <si>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</si>
  <si>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</si>
  <si>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</si>
  <si>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</si>
  <si>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</si>
  <si>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</si>
  <si>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</si>
  <si>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</si>
  <si>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</si>
  <si>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</si>
  <si>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</si>
  <si>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</si>
  <si>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</si>
  <si>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</si>
  <si>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</si>
  <si>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</si>
  <si>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</si>
  <si>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</si>
  <si>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</si>
  <si>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</si>
  <si>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</si>
  <si>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</si>
  <si>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</si>
  <si>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</si>
  <si>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</si>
  <si>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</si>
  <si>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</si>
  <si>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</si>
  <si>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</si>
  <si>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</si>
  <si>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</si>
  <si>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</si>
  <si>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</si>
  <si>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</si>
  <si>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</si>
  <si>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</si>
  <si>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</si>
  <si>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</si>
  <si>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</si>
  <si>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</si>
  <si>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</si>
  <si>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</si>
  <si>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</si>
  <si>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</si>
  <si>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</si>
  <si>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</si>
  <si>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</si>
  <si>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</si>
  <si>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</si>
  <si>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</si>
  <si>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</si>
  <si>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</si>
  <si>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</si>
  <si>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</si>
  <si>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</si>
  <si>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</si>
  <si>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</si>
  <si>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</si>
  <si>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</si>
  <si>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</si>
  <si>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</si>
  <si>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</si>
  <si>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</si>
  <si>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</si>
  <si>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</si>
  <si>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</si>
  <si>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</si>
  <si>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</si>
  <si>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</si>
  <si>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</si>
  <si>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</si>
  <si>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</si>
  <si>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</si>
  <si>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</si>
  <si>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</si>
  <si>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</si>
  <si>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</si>
  <si>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</si>
  <si>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</si>
  <si>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</si>
  <si>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</si>
  <si>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</si>
  <si>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</si>
  <si>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</si>
  <si>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</si>
  <si>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</si>
  <si>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</si>
  <si>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</si>
  <si>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</si>
  <si>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</si>
  <si>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</si>
  <si>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</si>
  <si>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</si>
  <si>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</si>
  <si>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</si>
  <si>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</si>
  <si>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</si>
  <si>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</si>
  <si>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</si>
  <si>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</si>
  <si>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</si>
  <si>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</si>
  <si>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</si>
  <si>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</si>
  <si>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</si>
  <si>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</si>
  <si>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</si>
  <si>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</si>
  <si>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</si>
  <si>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</si>
  <si>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</si>
  <si>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</si>
  <si>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</si>
  <si>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</si>
  <si>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</si>
  <si>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</si>
  <si>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</si>
  <si>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</si>
  <si>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</si>
  <si>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</si>
  <si>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</si>
  <si>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</si>
  <si>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</si>
  <si>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</si>
  <si>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</si>
  <si>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</si>
  <si>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</si>
  <si>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</si>
  <si>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</si>
  <si>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</si>
  <si>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</si>
  <si>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</si>
  <si>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</si>
  <si>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</si>
  <si>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</si>
  <si>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</si>
  <si>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</si>
  <si>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</si>
  <si>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</si>
  <si>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</si>
  <si>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</si>
  <si>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</si>
  <si>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</si>
  <si>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</si>
  <si>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</si>
  <si>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</si>
  <si>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</si>
  <si>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</si>
  <si>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</si>
  <si>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</si>
  <si>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</si>
  <si>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</si>
  <si>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</si>
  <si>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</si>
  <si>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</si>
  <si>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</si>
  <si>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</si>
  <si>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</si>
  <si>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</si>
  <si>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</si>
  <si>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</si>
  <si>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</si>
  <si>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</si>
  <si>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</si>
  <si>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</si>
  <si>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</si>
  <si>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</si>
  <si>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</si>
  <si>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</si>
  <si>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</si>
  <si>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</si>
  <si>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</si>
  <si>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</si>
  <si>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</si>
  <si>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</si>
  <si>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</si>
  <si>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</si>
  <si>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</si>
  <si>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</si>
  <si>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</si>
  <si>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</si>
  <si>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</si>
  <si>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</si>
  <si>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</si>
  <si>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</si>
  <si>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</si>
  <si>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</si>
  <si>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</si>
  <si>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</si>
  <si>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</si>
  <si>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</si>
  <si>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</si>
  <si>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</si>
  <si>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</si>
  <si>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</si>
  <si>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</si>
  <si>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</si>
  <si>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</si>
  <si>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</si>
  <si>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</si>
  <si>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</si>
  <si>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</si>
  <si>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</si>
  <si>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</si>
  <si>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</si>
  <si>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</si>
  <si>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</si>
  <si>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</si>
  <si>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</si>
  <si>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</si>
  <si>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</si>
  <si>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</si>
  <si>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</si>
  <si>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</si>
  <si>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</si>
  <si>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</si>
  <si>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</si>
  <si>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</si>
  <si>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</si>
  <si>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</si>
  <si>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</si>
  <si>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</si>
  <si>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</si>
  <si>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</si>
  <si>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</si>
  <si>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</si>
  <si>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</si>
  <si>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</si>
  <si>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</si>
  <si>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</si>
  <si>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</si>
  <si>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</si>
  <si>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</si>
  <si>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</si>
  <si>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</si>
  <si>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</si>
  <si>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</si>
  <si>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</si>
  <si>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</si>
  <si>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</si>
  <si>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</si>
  <si>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</si>
  <si>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</si>
  <si>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</si>
  <si>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</si>
  <si>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</si>
  <si>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</si>
  <si>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</si>
  <si>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</si>
  <si>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</si>
  <si>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</si>
  <si>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</si>
  <si>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</si>
  <si>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</si>
  <si>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</si>
  <si>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</si>
  <si>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</si>
  <si>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</si>
  <si>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</si>
  <si>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</si>
  <si>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</si>
  <si>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</si>
  <si>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</si>
  <si>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</si>
  <si>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</si>
  <si>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</si>
  <si>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</si>
  <si>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</si>
  <si>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</si>
  <si>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</si>
  <si>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</si>
  <si>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</si>
  <si>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</si>
  <si>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</si>
  <si>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</si>
  <si>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</si>
  <si>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</si>
  <si>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</si>
  <si>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</si>
  <si>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</si>
  <si>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</si>
  <si>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</si>
  <si>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</si>
  <si>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</si>
  <si>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</si>
  <si>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</si>
  <si>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</si>
  <si>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</si>
  <si>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</si>
  <si>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</si>
  <si>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</si>
  <si>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</si>
  <si>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</si>
  <si>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</si>
  <si>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</si>
  <si>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</si>
  <si>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</si>
  <si>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</si>
  <si>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</si>
  <si>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</si>
  <si>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</si>
  <si>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</si>
  <si>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</si>
  <si>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</si>
  <si>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</si>
  <si>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</si>
  <si>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</si>
  <si>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</si>
  <si>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</si>
  <si>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</si>
  <si>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</si>
  <si>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</si>
  <si>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</si>
  <si>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</si>
  <si>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</si>
  <si>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</si>
  <si>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</si>
  <si>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</si>
  <si>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</si>
  <si>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</si>
  <si>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</si>
  <si>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</si>
  <si>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</si>
  <si>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</si>
  <si>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</si>
  <si>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</si>
  <si>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</si>
  <si>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</si>
  <si>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</si>
  <si>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</si>
  <si>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</si>
  <si>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</si>
  <si>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</si>
  <si>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</si>
  <si>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</si>
  <si>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</si>
  <si>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</si>
  <si>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</si>
  <si>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</si>
  <si>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</si>
  <si>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</si>
  <si>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</si>
  <si>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</si>
  <si>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</si>
  <si>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</si>
  <si>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</si>
  <si>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</si>
  <si>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</si>
  <si>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</si>
  <si>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</si>
  <si>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</si>
  <si>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</si>
  <si>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</si>
  <si>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</si>
  <si>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</si>
  <si>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</si>
  <si>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</si>
  <si>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</si>
  <si>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</si>
  <si>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</si>
  <si>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</si>
  <si>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</si>
  <si>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</si>
  <si>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</si>
  <si>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</si>
  <si>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</si>
  <si>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</si>
  <si>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</si>
  <si>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</si>
  <si>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</si>
  <si>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</si>
  <si>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</si>
  <si>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</si>
  <si>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</si>
  <si>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</si>
  <si>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</si>
  <si>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</si>
  <si>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</si>
  <si>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</si>
  <si>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</si>
  <si>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</si>
  <si>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</si>
  <si>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</si>
  <si>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</si>
  <si>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</si>
  <si>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</si>
  <si>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</si>
  <si>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</si>
  <si>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</si>
  <si>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</si>
  <si>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</si>
  <si>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</si>
  <si>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</si>
  <si>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</si>
  <si>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</si>
  <si>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</si>
  <si>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</si>
  <si>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</si>
  <si>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</si>
  <si>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</si>
  <si>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</si>
  <si>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</si>
  <si>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</si>
  <si>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</si>
  <si>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</si>
  <si>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</si>
  <si>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</si>
  <si>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</si>
  <si>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</si>
  <si>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</si>
  <si>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</si>
  <si>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</si>
  <si>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</si>
  <si>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</si>
  <si>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</si>
  <si>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</si>
  <si>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</si>
  <si>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</si>
  <si>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</si>
  <si>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</si>
  <si>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</si>
  <si>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</si>
  <si>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</si>
  <si>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</si>
  <si>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</si>
  <si>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</si>
  <si>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</si>
  <si>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</si>
  <si>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</si>
  <si>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</si>
  <si>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</si>
  <si>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</si>
  <si>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</si>
  <si>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</si>
  <si>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</si>
  <si>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</si>
  <si>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</si>
  <si>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</si>
  <si>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</si>
  <si>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</si>
  <si>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</si>
  <si>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</si>
  <si>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</si>
  <si>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</si>
  <si>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</si>
  <si>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</si>
  <si>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</si>
  <si>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</si>
  <si>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</si>
  <si>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</si>
  <si>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</si>
  <si>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</si>
  <si>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</si>
  <si>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</si>
  <si>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</si>
  <si>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</si>
  <si>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</si>
  <si>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</si>
  <si>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</si>
  <si>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</si>
  <si>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</si>
  <si>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</si>
  <si>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</si>
  <si>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</si>
  <si>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</si>
  <si>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</si>
  <si>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</si>
  <si>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</si>
  <si>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</si>
  <si>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</si>
  <si>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</si>
  <si>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</si>
  <si>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</si>
  <si>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</si>
  <si>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</si>
  <si>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</si>
  <si>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</si>
  <si>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</si>
  <si>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</si>
  <si>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</si>
  <si>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</si>
  <si>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</si>
  <si>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</si>
  <si>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</si>
  <si>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</si>
  <si>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</si>
  <si>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</si>
  <si>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</si>
  <si>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</si>
  <si>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</si>
  <si>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</si>
  <si>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</si>
  <si>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</si>
  <si>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</si>
  <si>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</si>
  <si>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</si>
  <si>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</si>
  <si>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</si>
  <si>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</si>
  <si>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</si>
  <si>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</si>
  <si>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</si>
  <si>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</si>
  <si>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</si>
  <si>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</si>
  <si>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</si>
  <si>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</si>
  <si>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</si>
  <si>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</si>
  <si>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</si>
  <si>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</si>
  <si>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</si>
  <si>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</si>
  <si>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</si>
  <si>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</si>
  <si>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</si>
  <si>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</si>
  <si>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</si>
  <si>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</si>
  <si>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</si>
  <si>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</si>
  <si>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</si>
  <si>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</si>
  <si>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</si>
  <si>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</si>
  <si>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</si>
  <si>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</si>
  <si>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</si>
  <si>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</si>
  <si>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</si>
  <si>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</si>
  <si>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</si>
  <si>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</si>
  <si>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</si>
  <si>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</si>
  <si>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</si>
  <si>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</si>
  <si>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</si>
  <si>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</si>
  <si>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</si>
  <si>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</si>
  <si>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</si>
  <si>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</si>
  <si>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</si>
  <si>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</si>
  <si>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</si>
  <si>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</si>
  <si>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</si>
  <si>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</si>
  <si>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</si>
  <si>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</si>
  <si>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</si>
  <si>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</si>
  <si>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</si>
  <si>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</si>
  <si>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</si>
  <si>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</si>
  <si>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</si>
  <si>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</si>
  <si>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</si>
  <si>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</si>
  <si>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</si>
  <si>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</si>
  <si>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</si>
  <si>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</si>
  <si>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</si>
  <si>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</si>
  <si>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</si>
  <si>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</si>
  <si>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</si>
  <si>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</si>
  <si>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</si>
  <si>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</si>
  <si>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</si>
  <si>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</si>
  <si>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</si>
  <si>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</si>
  <si>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</si>
  <si>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</si>
  <si>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</si>
  <si>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</si>
  <si>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</si>
  <si>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</si>
  <si>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</si>
  <si>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</si>
  <si>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</si>
  <si>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</si>
  <si>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</si>
  <si>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</si>
  <si>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</si>
  <si>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</si>
  <si>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</si>
  <si>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</si>
  <si>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</si>
  <si>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</si>
  <si>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</si>
  <si>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</si>
  <si>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</si>
  <si>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</si>
  <si>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</si>
  <si>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</si>
  <si>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</si>
  <si>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</si>
  <si>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</si>
  <si>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</si>
  <si>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</si>
  <si>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</si>
  <si>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</si>
  <si>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</si>
  <si>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</si>
  <si>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</si>
  <si>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</si>
  <si>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</si>
  <si>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</si>
  <si>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</si>
  <si>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</si>
  <si>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</si>
  <si>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</si>
  <si>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</si>
  <si>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</si>
  <si>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</si>
  <si>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</si>
  <si>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</si>
  <si>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</si>
  <si>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</si>
  <si>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</si>
  <si>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</si>
  <si>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</si>
  <si>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</si>
  <si>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</si>
  <si>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</si>
  <si>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</si>
  <si>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</si>
  <si>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</si>
  <si>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</si>
  <si>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</si>
  <si>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</si>
  <si>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</si>
  <si>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</si>
  <si>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</si>
  <si>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</si>
  <si>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</si>
  <si>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</si>
  <si>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</si>
  <si>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</si>
  <si>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</si>
  <si>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</si>
  <si>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</si>
  <si>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</si>
  <si>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</si>
  <si>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</si>
  <si>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</si>
  <si>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</si>
  <si>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</si>
  <si>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</si>
  <si>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</si>
  <si>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</si>
  <si>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</si>
  <si>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</si>
  <si>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</si>
  <si>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</si>
  <si>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</si>
  <si>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</si>
  <si>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</si>
  <si>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</si>
  <si>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</si>
  <si>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</si>
  <si>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</si>
  <si>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</si>
  <si>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</si>
  <si>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</si>
  <si>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</si>
  <si>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</si>
  <si>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</si>
  <si>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</si>
  <si>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</si>
  <si>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</si>
  <si>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</si>
  <si>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</si>
  <si>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</si>
  <si>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</si>
  <si>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</si>
  <si>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</si>
  <si>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</si>
  <si>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</si>
  <si>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</si>
  <si>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</si>
  <si>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</si>
  <si>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</si>
  <si>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</si>
  <si>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</si>
  <si>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</si>
  <si>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</si>
  <si>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</si>
  <si>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</si>
  <si>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</si>
  <si>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</si>
  <si>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</si>
  <si>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</si>
  <si>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</si>
  <si>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</si>
  <si>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</si>
  <si>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</si>
  <si>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</si>
  <si>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</si>
  <si>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</si>
  <si>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</si>
  <si>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</si>
  <si>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</si>
  <si>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</si>
  <si>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</si>
  <si>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</si>
  <si>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</si>
  <si>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</si>
  <si>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</si>
  <si>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</si>
  <si>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</si>
  <si>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</si>
  <si>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</si>
  <si>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</si>
  <si>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</si>
  <si>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</si>
  <si>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</si>
  <si>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</si>
  <si>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</si>
  <si>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</si>
  <si>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</si>
  <si>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</si>
  <si>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</si>
  <si>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</si>
  <si>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</si>
  <si>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</si>
  <si>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</si>
  <si>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</si>
  <si>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</si>
  <si>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</si>
  <si>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</si>
  <si>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</si>
  <si>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</si>
  <si>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</si>
  <si>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</si>
  <si>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</si>
  <si>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</si>
  <si>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</si>
  <si>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</si>
  <si>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</si>
  <si>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</si>
  <si>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</si>
  <si>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</si>
  <si>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</si>
  <si>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</si>
  <si>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</si>
  <si>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</si>
  <si>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</si>
  <si>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</si>
  <si>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</si>
  <si>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</si>
  <si>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</si>
  <si>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</si>
  <si>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</si>
  <si>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</si>
  <si>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</si>
  <si>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</si>
  <si>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</si>
  <si>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</si>
  <si>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</si>
  <si>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</si>
  <si>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</si>
  <si>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</si>
  <si>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</si>
  <si>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</si>
  <si>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</si>
  <si>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</si>
  <si>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</si>
  <si>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</si>
  <si>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</si>
  <si>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</si>
  <si>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</si>
  <si>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</si>
  <si>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</si>
  <si>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</si>
  <si>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</si>
  <si>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</si>
  <si>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</si>
  <si>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</si>
  <si>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</si>
  <si>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</si>
  <si>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</si>
  <si>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</si>
  <si>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</si>
  <si>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</si>
  <si>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</si>
  <si>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</si>
  <si>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</si>
  <si>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</si>
  <si>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</si>
  <si>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</si>
  <si>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</si>
  <si>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</si>
  <si>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</si>
  <si>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</si>
  <si>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</si>
  <si>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</si>
  <si>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</si>
  <si>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</si>
  <si>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</si>
  <si>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</si>
  <si>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</si>
  <si>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</si>
  <si>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</si>
  <si>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</si>
  <si>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</si>
  <si>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</si>
  <si>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</si>
  <si>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</si>
  <si>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</si>
  <si>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</si>
  <si>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</si>
  <si>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</si>
  <si>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</si>
  <si>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</si>
  <si>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</si>
  <si>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</si>
  <si>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</si>
  <si>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</si>
  <si>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</si>
  <si>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</si>
  <si>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</si>
  <si>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</si>
  <si>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</si>
  <si>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</si>
  <si>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</si>
  <si>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</si>
  <si>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</si>
  <si>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</si>
  <si>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</si>
  <si>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</si>
  <si>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</si>
  <si>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</si>
  <si>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</si>
  <si>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</si>
  <si>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</si>
  <si>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</si>
  <si>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</si>
  <si>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</si>
  <si>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</si>
  <si>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</si>
  <si>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</si>
  <si>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</si>
  <si>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</si>
  <si>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</si>
  <si>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</si>
  <si>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</si>
  <si>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</si>
  <si>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</si>
  <si>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</si>
  <si>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</si>
  <si>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</si>
  <si>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</si>
  <si>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</si>
  <si>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</si>
  <si>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</si>
  <si>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</si>
  <si>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</si>
  <si>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</si>
  <si>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</si>
  <si>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</si>
  <si>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</si>
  <si>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</si>
  <si>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</si>
  <si>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</si>
  <si>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</si>
  <si>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</si>
  <si>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</si>
  <si>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</si>
  <si>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</si>
  <si>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</si>
  <si>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</si>
  <si>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</si>
  <si>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</si>
  <si>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</si>
  <si>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</si>
  <si>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</si>
  <si>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</si>
  <si>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</si>
  <si>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</si>
  <si>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</si>
  <si>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</si>
  <si>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</si>
  <si>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</si>
  <si>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</si>
  <si>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</si>
  <si>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</si>
  <si>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</si>
  <si>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</si>
  <si>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</si>
  <si>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</si>
  <si>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</si>
  <si>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</si>
  <si>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</si>
  <si>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</si>
  <si>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</si>
  <si>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</si>
  <si>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</si>
  <si>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</si>
  <si>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</si>
  <si>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</si>
  <si>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</si>
  <si>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</si>
  <si>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</si>
  <si>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</si>
  <si>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</si>
  <si>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</si>
  <si>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</si>
  <si>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</si>
  <si>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</si>
  <si>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</si>
  <si>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</si>
  <si>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</si>
  <si>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</si>
  <si>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</si>
  <si>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</si>
  <si>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</si>
  <si>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</si>
  <si>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</si>
  <si>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</si>
  <si>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</si>
  <si>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</si>
  <si>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</si>
  <si>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</si>
  <si>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</si>
  <si>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</si>
  <si>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</si>
  <si>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</si>
  <si>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</si>
  <si>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</si>
  <si>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</si>
  <si>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</si>
  <si>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</si>
  <si>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</si>
  <si>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</si>
  <si>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</si>
  <si>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</si>
  <si>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</si>
  <si>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</si>
  <si>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</si>
  <si>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</si>
  <si>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</si>
  <si>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</si>
  <si>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</si>
  <si>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</si>
  <si>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</si>
  <si>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</si>
  <si>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</si>
  <si>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</si>
  <si>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</si>
  <si>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</si>
  <si>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</si>
  <si>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</si>
  <si>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</si>
  <si>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</si>
  <si>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</si>
  <si>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</si>
  <si>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</si>
  <si>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</si>
  <si>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</si>
  <si>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</si>
  <si>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</si>
  <si>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</si>
  <si>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</si>
  <si>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</si>
  <si>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</si>
  <si>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</si>
  <si>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</si>
  <si>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</si>
  <si>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</si>
  <si>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</si>
  <si>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</si>
  <si>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</si>
  <si>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</si>
  <si>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</si>
  <si>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</si>
  <si>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</si>
  <si>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</si>
  <si>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</si>
  <si>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</si>
  <si>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</si>
  <si>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</si>
  <si>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</si>
  <si>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</si>
  <si>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</si>
  <si>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</si>
  <si>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</si>
  <si>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</si>
  <si>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</si>
  <si>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</si>
  <si>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</si>
  <si>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</si>
  <si>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</si>
  <si>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</si>
  <si>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</si>
  <si>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</si>
  <si>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</si>
  <si>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</si>
  <si>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</si>
  <si>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</si>
  <si>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</si>
  <si>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</si>
  <si>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</si>
  <si>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</si>
  <si>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</si>
  <si>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</si>
  <si>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</si>
  <si>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</si>
  <si>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</si>
  <si>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</si>
  <si>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</si>
  <si>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</si>
  <si>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</si>
  <si>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</si>
  <si>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</si>
  <si>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</si>
  <si>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</si>
  <si>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</si>
  <si>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</si>
  <si>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</si>
  <si>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</si>
  <si>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</si>
  <si>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</si>
  <si>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</si>
  <si>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</si>
  <si>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</si>
  <si>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</si>
  <si>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</si>
  <si>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</si>
  <si>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</si>
  <si>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</si>
  <si>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</si>
  <si>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</si>
  <si>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</si>
  <si>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</si>
  <si>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</si>
  <si>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</si>
  <si>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</si>
  <si>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</si>
  <si>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</si>
  <si>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</si>
  <si>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</si>
  <si>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</si>
  <si>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</si>
  <si>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</si>
  <si>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</si>
  <si>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</si>
  <si>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</si>
  <si>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</si>
  <si>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</si>
  <si>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</si>
  <si>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</si>
  <si>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</si>
  <si>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</si>
  <si>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</si>
  <si>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</si>
  <si>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</si>
  <si>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</si>
  <si>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</si>
  <si>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</si>
  <si>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</si>
  <si>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</si>
  <si>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</si>
  <si>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</si>
  <si>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</si>
  <si>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</si>
  <si>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</si>
  <si>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</si>
  <si>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</si>
  <si>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</si>
  <si>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</si>
  <si>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</si>
  <si>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</si>
  <si>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</si>
  <si>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</si>
  <si>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</si>
  <si>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</si>
  <si>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</si>
  <si>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</si>
  <si>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</si>
  <si>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</si>
  <si>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</si>
  <si>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</si>
  <si>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</si>
  <si>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</si>
  <si>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</si>
  <si>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</si>
  <si>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</si>
  <si>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</si>
  <si>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</si>
  <si>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</si>
  <si>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</si>
  <si>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</si>
  <si>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</si>
  <si>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</si>
  <si>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</si>
  <si>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</si>
  <si>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</si>
  <si>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</si>
  <si>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</si>
  <si>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</si>
  <si>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</si>
  <si>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</si>
  <si>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</si>
  <si>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</si>
  <si>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</si>
  <si>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</si>
  <si>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</si>
  <si>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</si>
  <si>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</si>
  <si>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</si>
  <si>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</si>
  <si>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</si>
  <si>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</si>
  <si>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</si>
  <si>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</si>
  <si>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</si>
  <si>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</si>
  <si>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</si>
  <si>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</si>
  <si>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</si>
  <si>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</si>
  <si>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</si>
  <si>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</si>
  <si>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</si>
  <si>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</si>
  <si>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</si>
  <si>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</si>
  <si>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</si>
  <si>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</si>
  <si>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</si>
  <si>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</si>
  <si>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</si>
  <si>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</si>
  <si>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</si>
  <si>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</si>
  <si>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</si>
  <si>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</si>
  <si>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</si>
  <si>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</si>
  <si>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</si>
  <si>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</si>
  <si>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</si>
  <si>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</si>
  <si>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</si>
  <si>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</si>
  <si>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</si>
  <si>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</si>
  <si>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</si>
  <si>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</si>
  <si>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</si>
  <si>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</si>
  <si>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</si>
  <si>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</si>
  <si>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</si>
  <si>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</si>
  <si>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</si>
  <si>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</si>
  <si>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</si>
  <si>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</si>
  <si>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</si>
  <si>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</si>
  <si>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</si>
  <si>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</si>
  <si>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</si>
  <si>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</si>
  <si>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</si>
  <si>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</si>
  <si>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</si>
  <si>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</si>
  <si>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</si>
  <si>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</si>
  <si>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</si>
  <si>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</si>
  <si>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</si>
  <si>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</si>
  <si>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</si>
  <si>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</si>
  <si>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</si>
  <si>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</si>
  <si>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</si>
  <si>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</si>
  <si>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</si>
  <si>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</si>
  <si>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</si>
  <si>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</si>
  <si>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</si>
  <si>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</si>
  <si>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</si>
  <si>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</si>
  <si>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</si>
  <si>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</si>
  <si>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</si>
  <si>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</si>
  <si>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</si>
  <si>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</si>
  <si>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</si>
  <si>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</si>
  <si>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</si>
  <si>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</si>
  <si>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</si>
  <si>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</si>
  <si>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</si>
  <si>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</si>
  <si>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</si>
  <si>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</si>
  <si>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</si>
  <si>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</si>
  <si>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</si>
  <si>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</si>
  <si>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</si>
  <si>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</si>
  <si>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</si>
  <si>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</si>
  <si>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</si>
  <si>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</si>
  <si>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</si>
  <si>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</si>
  <si>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</si>
  <si>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</si>
  <si>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</si>
  <si>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</si>
  <si>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</si>
  <si>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</si>
  <si>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</si>
  <si>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</si>
  <si>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</si>
  <si>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</si>
  <si>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</si>
  <si>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</si>
  <si>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</si>
  <si>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</si>
  <si>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</si>
  <si>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</si>
  <si>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</si>
  <si>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</si>
  <si>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</si>
  <si>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</si>
  <si>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</si>
  <si>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</si>
  <si>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</si>
  <si>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</si>
  <si>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</si>
  <si>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</si>
  <si>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</si>
  <si>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</si>
  <si>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</si>
  <si>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</si>
  <si>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</si>
  <si>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</si>
  <si>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</si>
  <si>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</si>
  <si>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</si>
  <si>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</si>
  <si>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</si>
  <si>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</si>
  <si>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</si>
  <si>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</si>
  <si>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</si>
  <si>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</si>
  <si>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</si>
  <si>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</si>
  <si>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</si>
  <si>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</si>
  <si>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</si>
  <si>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</si>
  <si>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</si>
  <si>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</si>
  <si>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</si>
  <si>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</si>
  <si>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</si>
  <si>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</si>
  <si>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</si>
  <si>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</si>
  <si>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</si>
  <si>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</si>
  <si>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</si>
  <si>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</si>
  <si>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</si>
  <si>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</si>
  <si>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</si>
  <si>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</si>
  <si>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</si>
  <si>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</si>
  <si>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</si>
  <si>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</si>
  <si>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</si>
  <si>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</si>
  <si>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</si>
  <si>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</si>
  <si>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</si>
  <si>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</si>
  <si>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</si>
  <si>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</si>
  <si>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</si>
  <si>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</si>
  <si>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</si>
  <si>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</si>
  <si>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</si>
  <si>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</si>
  <si>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</si>
  <si>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</si>
  <si>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</si>
  <si>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</si>
  <si>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</si>
  <si>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</si>
  <si>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</si>
  <si>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</si>
  <si>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</si>
  <si>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</si>
  <si>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</si>
  <si>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</si>
  <si>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</si>
  <si>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</si>
  <si>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</si>
  <si>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</si>
  <si>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</si>
  <si>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</si>
  <si>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</si>
  <si>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</si>
  <si>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</si>
  <si>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</si>
  <si>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</si>
  <si>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</si>
  <si>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</si>
  <si>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</si>
  <si>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</si>
  <si>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</si>
  <si>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</si>
  <si>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</si>
  <si>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</si>
  <si>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</si>
  <si>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</si>
  <si>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</si>
  <si>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</si>
  <si>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</si>
  <si>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</si>
  <si>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</si>
  <si>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</si>
  <si>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</si>
  <si>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</si>
  <si>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</si>
  <si>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</si>
  <si>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</si>
  <si>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</si>
  <si>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</si>
  <si>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</si>
  <si>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</si>
  <si>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</si>
  <si>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</si>
  <si>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</si>
  <si>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</si>
  <si>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</si>
  <si>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</si>
  <si>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</si>
  <si>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</si>
  <si>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</si>
  <si>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</si>
  <si>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</si>
  <si>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</si>
  <si>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</si>
  <si>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</si>
  <si>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</si>
  <si>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</si>
  <si>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</si>
  <si>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</si>
  <si>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</si>
  <si>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</si>
  <si>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</si>
  <si>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</si>
  <si>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</si>
  <si>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</si>
  <si>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</si>
  <si>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</si>
  <si>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</si>
  <si>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</si>
  <si>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</si>
  <si>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</si>
  <si>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</si>
  <si>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</si>
  <si>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</si>
  <si>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</si>
  <si>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</si>
  <si>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</si>
  <si>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</si>
  <si>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</si>
  <si>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</si>
  <si>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</si>
  <si>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</si>
  <si>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</si>
  <si>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</si>
  <si>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</si>
  <si>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</si>
  <si>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</si>
  <si>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</si>
  <si>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</si>
  <si>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</si>
  <si>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</si>
  <si>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</si>
  <si>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</si>
  <si>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</si>
  <si>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</si>
  <si>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</si>
  <si>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</si>
  <si>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</si>
  <si>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</si>
  <si>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</si>
  <si>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</si>
  <si>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</si>
  <si>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</si>
  <si>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</si>
  <si>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</si>
  <si>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</si>
  <si>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</si>
  <si>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</si>
  <si>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</si>
  <si>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</si>
  <si>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</si>
  <si>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</si>
  <si>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</si>
  <si>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</si>
  <si>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</si>
  <si>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</si>
  <si>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</si>
  <si>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</si>
  <si>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</si>
  <si>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</si>
  <si>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</si>
  <si>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</si>
  <si>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</si>
  <si>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</si>
  <si>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</si>
  <si>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</si>
  <si>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</si>
  <si>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</si>
  <si>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</si>
  <si>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</si>
  <si>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</si>
  <si>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</si>
  <si>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</si>
  <si>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</si>
  <si>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</si>
  <si>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</si>
  <si>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</si>
  <si>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</si>
  <si>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</si>
  <si>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</si>
  <si>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</si>
  <si>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</si>
  <si>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</si>
  <si>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</si>
  <si>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</si>
  <si>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</si>
  <si>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</si>
  <si>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</si>
  <si>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</si>
  <si>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</si>
  <si>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</si>
  <si>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</si>
  <si>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</si>
  <si>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</si>
  <si>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</si>
  <si>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</si>
  <si>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</si>
  <si>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</si>
  <si>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</si>
  <si>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</si>
  <si>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</si>
  <si>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</si>
  <si>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</si>
  <si>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</si>
  <si>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</si>
  <si>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</si>
  <si>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</si>
  <si>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</si>
  <si>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</si>
  <si>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</si>
  <si>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</si>
  <si>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</si>
  <si>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</si>
  <si>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</si>
  <si>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</si>
  <si>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</si>
  <si>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</si>
  <si>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</si>
  <si>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</si>
  <si>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</si>
  <si>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</si>
  <si>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</si>
  <si>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</si>
  <si>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</si>
  <si>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</si>
  <si>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</si>
  <si>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</si>
  <si>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</si>
  <si>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</si>
  <si>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</si>
  <si>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</si>
  <si>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</si>
  <si>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</si>
  <si>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</si>
  <si>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</si>
  <si>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</si>
  <si>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</si>
  <si>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</si>
  <si>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</si>
  <si>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</si>
  <si>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</si>
  <si>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</si>
  <si>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</si>
  <si>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</si>
  <si>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</si>
  <si>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</si>
  <si>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</si>
  <si>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</si>
  <si>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</si>
  <si>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</si>
  <si>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</si>
  <si>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</si>
  <si>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</si>
  <si>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</si>
  <si>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</si>
  <si>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</si>
  <si>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</si>
  <si>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</si>
  <si>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</si>
  <si>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</si>
  <si>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</si>
  <si>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</si>
  <si>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</si>
  <si>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</si>
  <si>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</si>
  <si>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</si>
  <si>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</si>
  <si>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</si>
  <si>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</si>
  <si>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</si>
  <si>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</si>
  <si>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</si>
  <si>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</si>
  <si>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</si>
  <si>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</si>
  <si>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</si>
  <si>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</si>
  <si>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</si>
  <si>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</si>
  <si>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</si>
  <si>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</si>
  <si>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</si>
  <si>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</si>
  <si>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</si>
  <si>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</si>
  <si>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</si>
  <si>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</si>
  <si>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</si>
  <si>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</si>
  <si>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</si>
  <si>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</si>
  <si>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</si>
  <si>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</si>
  <si>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</si>
  <si>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</si>
  <si>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</si>
  <si>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</si>
  <si>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</si>
  <si>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</si>
  <si>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</si>
  <si>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</si>
  <si>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</si>
  <si>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</si>
  <si>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</si>
  <si>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</si>
  <si>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</si>
  <si>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</si>
  <si>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</si>
  <si>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</si>
  <si>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</si>
  <si>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</si>
  <si>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</si>
  <si>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</si>
  <si>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</si>
  <si>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</si>
  <si>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</si>
  <si>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</si>
  <si>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</si>
  <si>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</si>
  <si>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</si>
  <si>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</si>
  <si>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</si>
  <si>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</si>
  <si>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</si>
  <si>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</si>
  <si>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</si>
  <si>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</si>
  <si>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</si>
  <si>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</si>
  <si>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</si>
  <si>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</si>
  <si>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</si>
  <si>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</si>
  <si>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</si>
  <si>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</si>
  <si>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</si>
  <si>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</si>
  <si>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</si>
  <si>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</si>
  <si>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</si>
  <si>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</si>
  <si>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</si>
  <si>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</si>
  <si>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</si>
  <si>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</si>
  <si>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</si>
  <si>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</si>
  <si>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</si>
  <si>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</si>
  <si>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</si>
  <si>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</si>
  <si>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</si>
  <si>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</si>
  <si>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</si>
  <si>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</si>
  <si>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</si>
  <si>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</si>
  <si>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</si>
  <si>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</si>
  <si>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</si>
  <si>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</si>
  <si>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</si>
  <si>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</si>
  <si>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</si>
  <si>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</si>
  <si>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</si>
  <si>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</si>
  <si>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</si>
  <si>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</si>
  <si>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</si>
  <si>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</si>
  <si>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</si>
  <si>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</si>
  <si>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</si>
  <si>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</si>
  <si>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</si>
  <si>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</si>
  <si>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</si>
  <si>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</si>
  <si>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</si>
  <si>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</si>
  <si>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</si>
  <si>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</si>
  <si>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</si>
  <si>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</si>
  <si>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</si>
  <si>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</si>
  <si>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</si>
  <si>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</si>
  <si>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</si>
  <si>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</si>
  <si>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</si>
  <si>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</si>
  <si>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</si>
  <si>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</si>
  <si>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</si>
  <si>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</si>
  <si>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</si>
  <si>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</si>
  <si>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</si>
  <si>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</si>
  <si>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</si>
  <si>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</si>
  <si>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</si>
  <si>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</si>
  <si>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</si>
  <si>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</si>
  <si>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</si>
  <si>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</si>
  <si>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</si>
  <si>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</si>
  <si>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</si>
  <si>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</si>
  <si>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</si>
  <si>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</si>
  <si>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</si>
  <si>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</si>
  <si>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</si>
  <si>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</si>
  <si>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</si>
  <si>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</si>
  <si>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</si>
  <si>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</si>
  <si>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</si>
  <si>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</si>
  <si>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</si>
  <si>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</si>
  <si>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</si>
  <si>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</si>
  <si>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</si>
  <si>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</si>
  <si>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</si>
  <si>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</si>
  <si>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</si>
  <si>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</si>
  <si>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</si>
  <si>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</si>
  <si>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</si>
  <si>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</si>
  <si>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</si>
  <si>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</si>
  <si>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</si>
  <si>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</si>
  <si>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</si>
  <si>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</si>
  <si>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</si>
  <si>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</si>
  <si>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</si>
  <si>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</si>
  <si>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</si>
  <si>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</si>
  <si>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</si>
  <si>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</si>
  <si>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</si>
  <si>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</si>
  <si>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</si>
  <si>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</si>
  <si>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</si>
  <si>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</si>
  <si>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</si>
  <si>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</si>
  <si>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</si>
  <si>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</si>
  <si>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</si>
  <si>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</si>
  <si>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</si>
  <si>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</si>
  <si>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</si>
  <si>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</si>
  <si>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</si>
  <si>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</si>
  <si>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</si>
  <si>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</si>
  <si>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</si>
  <si>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</si>
  <si>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</si>
  <si>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</si>
  <si>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</si>
  <si>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</si>
  <si>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</si>
  <si>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</si>
  <si>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</si>
  <si>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</si>
  <si>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</si>
  <si>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</si>
  <si>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</si>
  <si>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</si>
  <si>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</si>
  <si>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</si>
  <si>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</si>
  <si>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</si>
  <si>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</si>
  <si>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</si>
  <si>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</si>
  <si>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</si>
  <si>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</si>
  <si>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</si>
  <si>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</si>
  <si>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</si>
  <si>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</si>
  <si>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</si>
  <si>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</si>
  <si>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</si>
  <si>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</si>
  <si>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</si>
  <si>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</si>
  <si>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</si>
  <si>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</si>
  <si>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</si>
  <si>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</si>
  <si>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</si>
  <si>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</si>
  <si>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</si>
  <si>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</si>
  <si>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</si>
  <si>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</si>
  <si>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</si>
  <si>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</si>
  <si>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</si>
  <si>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</si>
  <si>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</si>
  <si>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</si>
  <si>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</si>
  <si>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</si>
  <si>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</si>
  <si>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</si>
  <si>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</si>
  <si>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</si>
  <si>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</si>
  <si>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</si>
  <si>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</si>
  <si>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</si>
  <si>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</si>
  <si>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</si>
  <si>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</si>
  <si>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</si>
  <si>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</si>
  <si>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</si>
  <si>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</si>
  <si>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</si>
  <si>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</si>
  <si>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</si>
  <si>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</si>
  <si>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</si>
  <si>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</si>
  <si>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</si>
  <si>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</si>
  <si>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</si>
  <si>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</si>
  <si>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</si>
  <si>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</si>
  <si>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</si>
  <si>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</si>
  <si>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</si>
  <si>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</si>
  <si>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</si>
  <si>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</si>
  <si>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</si>
  <si>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</si>
  <si>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</si>
  <si>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</si>
  <si>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</si>
  <si>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</si>
  <si>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</si>
  <si>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</si>
  <si>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</si>
  <si>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</si>
  <si>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</si>
  <si>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</si>
  <si>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</si>
  <si>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</si>
  <si>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</si>
  <si>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</si>
  <si>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</si>
  <si>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</si>
  <si>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</si>
  <si>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</si>
  <si>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</si>
  <si>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</si>
  <si>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</si>
  <si>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</si>
  <si>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</si>
  <si>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</si>
  <si>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</si>
  <si>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</si>
  <si>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</si>
  <si>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</si>
  <si>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</si>
  <si>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</si>
  <si>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</si>
  <si>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</si>
  <si>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</si>
  <si>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</si>
  <si>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</si>
  <si>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</si>
  <si>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</si>
  <si>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</si>
  <si>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</si>
  <si>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</si>
  <si>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</si>
  <si>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</si>
  <si>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</si>
  <si>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</si>
  <si>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</si>
  <si>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</si>
  <si>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</si>
  <si>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</si>
  <si>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</si>
  <si>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</si>
  <si>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</si>
  <si>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</si>
  <si>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</si>
  <si>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</si>
  <si>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</si>
  <si>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</si>
  <si>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</si>
  <si>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</si>
  <si>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</si>
  <si>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</si>
  <si>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</si>
  <si>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</si>
  <si>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</si>
  <si>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</si>
  <si>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</si>
  <si>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</si>
  <si>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</si>
  <si>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</si>
  <si>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</si>
  <si>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</si>
  <si>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</si>
  <si>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</si>
  <si>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</si>
  <si>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</si>
  <si>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</si>
  <si>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</si>
  <si>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</si>
  <si>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</si>
  <si>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</si>
  <si>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</si>
  <si>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</si>
  <si>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</si>
  <si>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</si>
  <si>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</si>
  <si>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</si>
  <si>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</si>
  <si>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</si>
  <si>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</si>
  <si>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</si>
  <si>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</si>
  <si>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</si>
  <si>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</si>
  <si>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</si>
  <si>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</si>
  <si>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</si>
  <si>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</si>
  <si>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</si>
  <si>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</si>
  <si>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</si>
  <si>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</si>
  <si>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</si>
  <si>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</si>
  <si>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</si>
  <si>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</si>
  <si>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</si>
  <si>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</si>
  <si>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</si>
  <si>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</si>
  <si>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</si>
  <si>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</si>
  <si>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</si>
  <si>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</si>
  <si>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</si>
  <si>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</si>
  <si>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</si>
  <si>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</si>
  <si>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</si>
  <si>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</si>
  <si>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</si>
  <si>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</si>
  <si>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</si>
  <si>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</si>
  <si>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</si>
  <si>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</si>
  <si>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</si>
  <si>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</si>
  <si>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</si>
  <si>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</si>
  <si>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</si>
  <si>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</si>
  <si>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</si>
  <si>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</si>
  <si>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</si>
  <si>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</si>
  <si>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</si>
  <si>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</si>
  <si>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</si>
  <si>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</si>
  <si>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</si>
  <si>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</si>
  <si>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</si>
  <si>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</si>
  <si>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</si>
  <si>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</si>
  <si>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</si>
  <si>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</si>
  <si>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</si>
  <si>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</si>
  <si>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</si>
  <si>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</si>
  <si>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</si>
  <si>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</si>
  <si>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</si>
  <si>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</si>
  <si>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</si>
  <si>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</si>
  <si>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</si>
  <si>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</si>
  <si>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</si>
  <si>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</si>
  <si>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</si>
  <si>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</si>
  <si>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</si>
  <si>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</si>
  <si>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</si>
  <si>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</si>
  <si>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</si>
  <si>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</si>
  <si>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</si>
  <si>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</si>
  <si>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</si>
  <si>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</si>
  <si>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</si>
  <si>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</si>
  <si>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</si>
  <si>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</si>
  <si>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</si>
  <si>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</si>
  <si>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</si>
  <si>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</si>
  <si>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</si>
  <si>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</si>
  <si>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</si>
  <si>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</si>
  <si>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</si>
  <si>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</si>
  <si>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</si>
  <si>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</si>
  <si>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</si>
  <si>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</si>
  <si>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</si>
  <si>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</si>
  <si>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</si>
  <si>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</si>
  <si>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</si>
  <si>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</si>
  <si>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</si>
  <si>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</si>
  <si>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</si>
  <si>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</si>
  <si>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</si>
  <si>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</si>
  <si>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</si>
  <si>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</si>
  <si>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</si>
  <si>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</si>
  <si>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</si>
  <si>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</si>
  <si>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</si>
  <si>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</si>
  <si>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</si>
  <si>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</si>
  <si>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</si>
  <si>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</si>
  <si>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</si>
  <si>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</si>
  <si>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</si>
  <si>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</si>
  <si>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</si>
  <si>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</si>
  <si>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</si>
  <si>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</si>
  <si>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</si>
  <si>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</si>
  <si>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</si>
  <si>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</si>
  <si>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</si>
  <si>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</si>
  <si>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</si>
  <si>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</si>
  <si>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</si>
  <si>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</si>
  <si>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</si>
  <si>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</si>
  <si>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</si>
  <si>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</si>
  <si>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</si>
  <si>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</si>
  <si>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</si>
  <si>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</si>
  <si>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</si>
  <si>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</si>
  <si>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</si>
  <si>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</si>
  <si>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</si>
  <si>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</si>
  <si>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</si>
  <si>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</si>
  <si>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</si>
  <si>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</si>
  <si>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</si>
  <si>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</si>
  <si>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</si>
  <si>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</si>
  <si>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</si>
  <si>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</si>
  <si>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</si>
  <si>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</si>
  <si>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</si>
  <si>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</si>
  <si>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</si>
  <si>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</si>
  <si>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</si>
  <si>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</si>
  <si>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</si>
  <si>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</si>
  <si>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</si>
  <si>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</si>
  <si>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</si>
  <si>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</si>
  <si>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</si>
  <si>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</si>
  <si>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</si>
  <si>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</si>
  <si>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</si>
  <si>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</si>
  <si>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</si>
  <si>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</si>
  <si>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</si>
  <si>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</si>
  <si>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</si>
  <si>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</si>
  <si>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</si>
  <si>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</si>
  <si>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</si>
  <si>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</si>
  <si>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</si>
  <si>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</si>
  <si>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</si>
  <si>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</si>
  <si>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</si>
  <si>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</si>
  <si>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</si>
  <si>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</si>
  <si>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</si>
  <si>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</si>
  <si>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</si>
  <si>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</si>
  <si>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</si>
  <si>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</si>
  <si>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</si>
  <si>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</si>
  <si>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</si>
  <si>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</si>
  <si>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</si>
  <si>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</si>
  <si>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</si>
  <si>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</si>
  <si>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</si>
  <si>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</si>
  <si>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</si>
  <si>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</si>
  <si>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</si>
  <si>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</si>
  <si>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</si>
  <si>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</si>
  <si>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</si>
  <si>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</si>
  <si>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</si>
  <si>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</si>
  <si>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</si>
  <si>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</si>
  <si>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</si>
  <si>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</si>
  <si>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</si>
  <si>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</si>
  <si>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</si>
  <si>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</si>
  <si>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</si>
  <si>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</si>
  <si>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</si>
  <si>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</si>
  <si>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</si>
  <si>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</si>
  <si>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</si>
  <si>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</si>
  <si>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</si>
  <si>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</si>
  <si>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</si>
  <si>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</si>
  <si>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</si>
  <si>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</si>
  <si>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</si>
  <si>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</si>
  <si>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</si>
  <si>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</si>
  <si>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</si>
  <si>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</si>
  <si>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</si>
  <si>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</si>
  <si>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</si>
  <si>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</si>
  <si>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</si>
  <si>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</si>
  <si>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</si>
  <si>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</si>
  <si>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</si>
  <si>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</si>
  <si>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</si>
  <si>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</si>
  <si>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</si>
  <si>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</si>
  <si>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</si>
  <si>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</si>
  <si>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</si>
  <si>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</si>
  <si>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</si>
  <si>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</si>
  <si>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</si>
  <si>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</si>
  <si>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</si>
  <si>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</si>
  <si>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</si>
  <si>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</si>
  <si>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</si>
  <si>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</si>
  <si>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</si>
  <si>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</si>
  <si>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</si>
  <si>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</si>
  <si>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</si>
  <si>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</si>
  <si>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</si>
  <si>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</si>
  <si>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</si>
  <si>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</si>
  <si>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</si>
  <si>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</si>
  <si>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</si>
  <si>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</si>
  <si>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</si>
  <si>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</si>
  <si>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</si>
  <si>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</si>
  <si>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</si>
  <si>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</si>
  <si>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</si>
  <si>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</si>
  <si>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</si>
  <si>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</si>
  <si>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</si>
  <si>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</si>
  <si>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</si>
  <si>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</si>
  <si>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</si>
  <si>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</si>
  <si>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</si>
  <si>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</si>
  <si>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</si>
  <si>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</si>
  <si>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</si>
  <si>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</si>
  <si>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</si>
  <si>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</si>
  <si>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</si>
  <si>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</si>
  <si>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</si>
  <si>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</si>
  <si>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</si>
  <si>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</si>
  <si>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</si>
  <si>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</si>
  <si>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</si>
  <si>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</si>
  <si>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</si>
  <si>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</si>
  <si>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</si>
  <si>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</si>
  <si>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</si>
  <si>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</si>
  <si>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</si>
  <si>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</si>
  <si>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</si>
  <si>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</si>
  <si>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</si>
  <si>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</si>
  <si>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</si>
  <si>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</si>
  <si>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</si>
  <si>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</si>
  <si>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</si>
  <si>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</si>
  <si>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</si>
  <si>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</si>
  <si>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</si>
  <si>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</si>
  <si>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</si>
  <si>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</si>
  <si>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</si>
  <si>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</si>
  <si>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</si>
  <si>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</si>
  <si>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</si>
  <si>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</si>
  <si>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</si>
  <si>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</si>
  <si>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</si>
  <si>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</si>
  <si>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</si>
  <si>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</si>
  <si>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</si>
  <si>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</si>
  <si>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</si>
  <si>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</si>
  <si>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</si>
  <si>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</si>
  <si>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</si>
  <si>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</si>
  <si>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</si>
  <si>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</si>
  <si>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</si>
  <si>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</si>
  <si>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</si>
  <si>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</si>
  <si>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</si>
  <si>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</si>
  <si>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</si>
  <si>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</si>
  <si>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</si>
  <si>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</si>
  <si>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</si>
  <si>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</si>
  <si>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</si>
  <si>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</si>
  <si>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</si>
  <si>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</si>
  <si>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</si>
  <si>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</si>
  <si>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</si>
  <si>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</si>
  <si>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</si>
  <si>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</si>
  <si>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</si>
  <si>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</si>
  <si>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</si>
  <si>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</si>
  <si>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</si>
  <si>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</si>
  <si>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</si>
  <si>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</si>
  <si>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</si>
  <si>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</si>
  <si>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</si>
  <si>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</si>
  <si>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</si>
  <si>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</si>
  <si>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</si>
  <si>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</si>
  <si>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</si>
  <si>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</si>
  <si>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</si>
  <si>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</si>
  <si>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</si>
  <si>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</si>
  <si>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</si>
  <si>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</si>
  <si>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</si>
  <si>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</si>
  <si>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</si>
  <si>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</si>
  <si>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</si>
  <si>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</si>
  <si>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</si>
  <si>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</si>
  <si>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</si>
  <si>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</si>
  <si>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</si>
  <si>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</si>
  <si>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</si>
  <si>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</si>
  <si>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</si>
  <si>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</si>
  <si>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</si>
  <si>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</si>
  <si>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</si>
  <si>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</si>
  <si>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</si>
  <si>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</si>
  <si>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</si>
  <si>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</si>
  <si>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</si>
  <si>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</si>
  <si>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</si>
  <si>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</si>
  <si>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</si>
  <si>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</si>
  <si>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</si>
  <si>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</si>
  <si>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</si>
  <si>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</si>
  <si>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</si>
  <si>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</si>
  <si>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</si>
  <si>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</si>
  <si>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</si>
  <si>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</si>
  <si>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</si>
  <si>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</si>
  <si>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</si>
  <si>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</si>
  <si>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</si>
  <si>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</si>
  <si>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</si>
  <si>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</si>
  <si>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</si>
  <si>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</si>
  <si>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</si>
  <si>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</si>
  <si>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</si>
  <si>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</si>
  <si>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</si>
  <si>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</si>
  <si>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</si>
  <si>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</si>
  <si>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</si>
  <si>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</si>
  <si>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</si>
  <si>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</si>
  <si>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</si>
  <si>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</si>
  <si>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</si>
  <si>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</si>
  <si>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</si>
  <si>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</si>
  <si>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</si>
  <si>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</si>
  <si>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</si>
  <si>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</si>
  <si>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</si>
  <si>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</si>
  <si>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</si>
  <si>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</si>
  <si>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</si>
  <si>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</si>
  <si>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</si>
  <si>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</si>
  <si>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</si>
  <si>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</si>
  <si>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</si>
  <si>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</si>
  <si>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</si>
  <si>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</si>
  <si>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</si>
  <si>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</si>
  <si>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</si>
  <si>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</si>
  <si>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</si>
  <si>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</si>
  <si>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</si>
  <si>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</si>
  <si>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</si>
  <si>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</si>
  <si>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</si>
  <si>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</si>
  <si>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</si>
  <si>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</si>
  <si>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</si>
  <si>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</si>
  <si>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</si>
  <si>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</si>
  <si>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</si>
  <si>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</si>
  <si>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</si>
  <si>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</si>
  <si>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</si>
  <si>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</si>
  <si>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</si>
  <si>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</si>
  <si>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</si>
  <si>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</si>
  <si>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</si>
  <si>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</si>
  <si>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</si>
  <si>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</si>
  <si>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</si>
  <si>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</si>
  <si>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</si>
  <si>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</si>
  <si>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</si>
  <si>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</si>
  <si>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</si>
  <si>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</si>
  <si>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</si>
  <si>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</si>
  <si>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</si>
  <si>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</si>
  <si>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</si>
  <si>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</si>
  <si>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</si>
  <si>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</si>
  <si>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</si>
  <si>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</si>
  <si>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</si>
  <si>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</si>
  <si>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</si>
  <si>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</si>
  <si>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</si>
  <si>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</si>
  <si>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</si>
  <si>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</si>
  <si>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</si>
  <si>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</si>
  <si>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</si>
  <si>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</si>
  <si>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</si>
  <si>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</si>
  <si>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</si>
  <si>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</si>
  <si>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</si>
  <si>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</si>
  <si>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</si>
  <si>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</si>
  <si>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</si>
  <si>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</si>
  <si>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</si>
  <si>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</si>
  <si>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</si>
  <si>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</si>
  <si>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</si>
  <si>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</si>
  <si>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</si>
  <si>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</si>
  <si>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</si>
  <si>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</si>
  <si>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</si>
  <si>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</si>
  <si>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</si>
  <si>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</si>
  <si>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</si>
  <si>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</si>
  <si>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</si>
  <si>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</si>
  <si>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</si>
  <si>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</si>
  <si>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</si>
  <si>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</si>
  <si>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</si>
  <si>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</si>
  <si>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</si>
  <si>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</si>
  <si>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</si>
  <si>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</si>
  <si>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</si>
  <si>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</si>
  <si>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</si>
  <si>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</si>
  <si>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</si>
  <si>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</si>
  <si>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</si>
  <si>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</si>
  <si>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</si>
  <si>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</si>
  <si>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</si>
  <si>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</si>
  <si>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</si>
  <si>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</si>
  <si>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</si>
  <si>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</si>
  <si>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</si>
  <si>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</si>
  <si>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</si>
  <si>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</si>
  <si>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</si>
  <si>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</si>
  <si>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</si>
  <si>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</si>
  <si>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</si>
  <si>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</si>
  <si>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</si>
  <si>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</si>
  <si>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</si>
  <si>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</si>
  <si>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</si>
  <si>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</si>
  <si>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</si>
  <si>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</si>
  <si>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</si>
  <si>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</si>
  <si>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</si>
  <si>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</si>
  <si>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</si>
  <si>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</si>
  <si>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</si>
  <si>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</si>
  <si>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</si>
  <si>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</si>
  <si>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</si>
  <si>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</si>
  <si>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</si>
  <si>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</si>
  <si>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</si>
  <si>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</si>
  <si>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</si>
  <si>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</si>
  <si>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</si>
  <si>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</si>
  <si>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</si>
  <si>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</si>
  <si>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</si>
  <si>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</si>
  <si>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</si>
  <si>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</si>
  <si>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</si>
  <si>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</si>
  <si>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</si>
  <si>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</si>
  <si>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</si>
  <si>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</si>
  <si>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</si>
  <si>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</si>
  <si>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</si>
  <si>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</si>
  <si>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</si>
  <si>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</si>
  <si>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</si>
  <si>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</si>
  <si>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</si>
  <si>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</si>
  <si>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</si>
  <si>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</si>
  <si>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</si>
  <si>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</si>
  <si>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</si>
  <si>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</si>
  <si>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</si>
  <si>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</si>
  <si>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</si>
  <si>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</si>
  <si>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</si>
  <si>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</si>
  <si>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</si>
  <si>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</si>
  <si>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</si>
  <si>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</si>
  <si>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</si>
  <si>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</si>
  <si>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</si>
  <si>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</si>
  <si>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</si>
  <si>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</si>
  <si>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</si>
  <si>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</si>
  <si>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</si>
  <si>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</si>
  <si>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</si>
  <si>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</si>
  <si>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</si>
  <si>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</si>
  <si>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</si>
  <si>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</si>
  <si>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</si>
  <si>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</si>
  <si>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</si>
  <si>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</si>
  <si>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</si>
  <si>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</si>
  <si>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</si>
  <si>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</si>
  <si>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</si>
  <si>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</si>
  <si>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</si>
  <si>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</si>
  <si>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</si>
  <si>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</si>
  <si>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</si>
  <si>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</si>
  <si>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</si>
  <si>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</si>
  <si>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</si>
  <si>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</si>
  <si>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</si>
  <si>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</si>
  <si>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</si>
  <si>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</si>
  <si>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</si>
  <si>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</si>
  <si>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</si>
  <si>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</si>
  <si>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</si>
  <si>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</si>
  <si>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</si>
  <si>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</si>
  <si>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</si>
  <si>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</si>
  <si>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</si>
  <si>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</si>
  <si>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</si>
  <si>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</si>
  <si>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</si>
  <si>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</si>
  <si>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</si>
  <si>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</si>
  <si>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</si>
  <si>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</si>
  <si>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</si>
  <si>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</si>
  <si>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</si>
  <si>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</si>
  <si>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</si>
  <si>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</si>
  <si>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</si>
  <si>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</si>
  <si>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</si>
  <si>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</si>
  <si>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</si>
  <si>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</si>
  <si>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</si>
  <si>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</si>
  <si>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</si>
  <si>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</si>
  <si>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</si>
  <si>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</si>
  <si>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</si>
  <si>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</si>
  <si>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</si>
  <si>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</si>
  <si>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</si>
  <si>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</si>
  <si>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</si>
  <si>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</si>
  <si>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</si>
  <si>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</si>
  <si>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</si>
  <si>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</si>
  <si>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</si>
  <si>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</si>
  <si>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</si>
  <si>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</si>
  <si>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</si>
  <si>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</si>
  <si>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</si>
  <si>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</si>
  <si>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</si>
  <si>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</si>
  <si>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</si>
  <si>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</si>
  <si>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</si>
  <si>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</si>
  <si>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</si>
  <si>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</si>
  <si>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</si>
  <si>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</si>
  <si>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</si>
  <si>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</si>
  <si>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</si>
  <si>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</si>
  <si>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</si>
  <si>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</si>
  <si>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</si>
  <si>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</si>
  <si>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</si>
  <si>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</si>
  <si>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</si>
  <si>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</si>
  <si>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</si>
  <si>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</si>
  <si>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</si>
  <si>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</si>
  <si>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</si>
  <si>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</si>
  <si>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</si>
  <si>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</si>
  <si>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</si>
  <si>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</si>
  <si>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</si>
  <si>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</si>
  <si>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</si>
  <si>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</si>
  <si>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</si>
  <si>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</si>
  <si>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</si>
  <si>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</si>
  <si>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</si>
  <si>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</si>
  <si>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</si>
  <si>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</si>
  <si>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</si>
  <si>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</si>
  <si>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</si>
  <si>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</si>
  <si>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</si>
  <si>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</si>
  <si>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</si>
  <si>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</si>
  <si>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</si>
  <si>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</si>
  <si>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</si>
  <si>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</si>
  <si>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</si>
  <si>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</si>
  <si>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</si>
  <si>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</si>
  <si>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</si>
  <si>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</si>
  <si>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</si>
  <si>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</si>
  <si>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</si>
  <si>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</si>
  <si>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</si>
  <si>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</si>
  <si>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</si>
  <si>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</si>
  <si>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</si>
  <si>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</si>
  <si>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</si>
  <si>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</si>
  <si>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</si>
  <si>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</si>
  <si>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</si>
  <si>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</si>
  <si>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</si>
  <si>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</si>
  <si>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</si>
  <si>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</si>
  <si>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</si>
  <si>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</si>
  <si>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</si>
  <si>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</si>
  <si>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</si>
  <si>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</si>
  <si>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</si>
  <si>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</si>
  <si>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</si>
  <si>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</si>
  <si>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</si>
  <si>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</si>
  <si>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</si>
  <si>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</si>
  <si>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</si>
  <si>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</si>
  <si>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</si>
  <si>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</si>
  <si>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</si>
  <si>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</si>
  <si>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</si>
  <si>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</si>
  <si>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</si>
  <si>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</si>
  <si>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</si>
  <si>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</si>
  <si>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</si>
  <si>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</si>
  <si>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</si>
  <si>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</si>
  <si>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</si>
  <si>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</si>
  <si>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</si>
  <si>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</si>
  <si>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</si>
  <si>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</si>
  <si>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</si>
  <si>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</si>
  <si>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</si>
  <si>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</si>
  <si>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</si>
  <si>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</si>
  <si>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</si>
  <si>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</si>
  <si>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</si>
  <si>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</si>
  <si>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</si>
  <si>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</si>
  <si>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</si>
  <si>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</si>
  <si>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</si>
  <si>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</si>
  <si>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</si>
  <si>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</si>
  <si>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</si>
  <si>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</si>
  <si>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</si>
  <si>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</si>
  <si>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</si>
  <si>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</si>
  <si>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</si>
  <si>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</si>
  <si>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</si>
  <si>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</si>
  <si>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</si>
  <si>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</si>
  <si>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</si>
  <si>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</si>
  <si>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</si>
  <si>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</si>
  <si>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</si>
  <si>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</si>
  <si>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</si>
  <si>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</si>
  <si>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</si>
  <si>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</si>
  <si>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</si>
  <si>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</si>
  <si>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</si>
  <si>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</si>
  <si>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</si>
  <si>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</si>
  <si>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</si>
  <si>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</si>
  <si>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</si>
  <si>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</si>
  <si>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</si>
  <si>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</si>
  <si>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</si>
  <si>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</si>
  <si>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</si>
  <si>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</si>
  <si>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</si>
  <si>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</si>
  <si>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</si>
  <si>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</si>
  <si>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</si>
  <si>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</si>
  <si>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</si>
  <si>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</si>
  <si>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</si>
  <si>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</si>
  <si>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</si>
  <si>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</si>
  <si>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</si>
  <si>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</si>
  <si>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</si>
  <si>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</si>
  <si>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</si>
  <si>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</si>
  <si>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</si>
  <si>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</si>
  <si>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</si>
  <si>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</si>
  <si>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</si>
  <si>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</si>
  <si>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</si>
  <si>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</si>
  <si>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</si>
  <si>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</si>
  <si>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</si>
  <si>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</si>
  <si>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</si>
  <si>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</si>
  <si>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</si>
  <si>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</si>
  <si>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</si>
  <si>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</si>
  <si>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</si>
  <si>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</si>
  <si>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</si>
  <si>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</si>
  <si>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</si>
  <si>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</si>
  <si>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</si>
  <si>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</si>
  <si>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</si>
  <si>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</si>
  <si>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</si>
  <si>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</si>
  <si>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</si>
  <si>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</si>
  <si>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</si>
  <si>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</si>
  <si>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</si>
  <si>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</si>
  <si>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</si>
  <si>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</si>
  <si>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</si>
  <si>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</si>
  <si>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</si>
  <si>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</si>
  <si>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</si>
  <si>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</si>
  <si>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</si>
  <si>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</si>
  <si>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</si>
  <si>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</si>
  <si>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</si>
  <si>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</si>
  <si>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</si>
  <si>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</si>
  <si>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</si>
  <si>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</si>
  <si>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</si>
  <si>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</si>
  <si>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</si>
  <si>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</si>
  <si>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</si>
  <si>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</si>
  <si>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</si>
  <si>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</si>
  <si>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</si>
  <si>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</si>
  <si>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</si>
  <si>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</si>
  <si>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</si>
  <si>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</si>
  <si>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</si>
  <si>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</si>
  <si>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</si>
  <si>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</si>
  <si>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</si>
  <si>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</si>
  <si>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</si>
  <si>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</si>
  <si>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</si>
  <si>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</si>
  <si>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</si>
  <si>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</si>
  <si>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</si>
  <si>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</si>
  <si>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</si>
  <si>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</si>
  <si>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</si>
  <si>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</si>
  <si>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</si>
  <si>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</si>
  <si>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</si>
  <si>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</si>
  <si>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</si>
  <si>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</si>
  <si>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</si>
  <si>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</si>
  <si>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</si>
  <si>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</si>
  <si>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</si>
  <si>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</si>
  <si>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</si>
  <si>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</si>
  <si>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</si>
  <si>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</si>
  <si>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</si>
  <si>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</si>
  <si>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</si>
  <si>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</si>
  <si>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</si>
  <si>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</si>
  <si>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</si>
  <si>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</si>
  <si>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</si>
  <si>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</si>
  <si>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</si>
  <si>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</si>
  <si>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</si>
  <si>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</si>
  <si>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</si>
  <si>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</si>
  <si>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</si>
  <si>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</si>
  <si>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</si>
  <si>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</si>
  <si>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</si>
  <si>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</si>
  <si>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</si>
  <si>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</si>
  <si>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</si>
  <si>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</si>
  <si>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</si>
  <si>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</si>
  <si>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</si>
  <si>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</si>
  <si>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</si>
  <si>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</si>
  <si>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</si>
  <si>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</si>
  <si>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</si>
  <si>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</si>
  <si>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</si>
  <si>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</si>
  <si>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</si>
  <si>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</si>
  <si>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</si>
  <si>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</si>
  <si>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</si>
  <si>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</si>
  <si>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</si>
  <si>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</si>
  <si>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</si>
  <si>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</si>
  <si>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</si>
  <si>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</si>
  <si>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</si>
  <si>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</si>
  <si>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</si>
  <si>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</si>
  <si>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</si>
  <si>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</si>
  <si>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</si>
  <si>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</si>
  <si>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</si>
  <si>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</si>
  <si>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</si>
  <si>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</si>
  <si>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</si>
  <si>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</si>
  <si>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</si>
  <si>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</si>
  <si>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</si>
  <si>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</si>
  <si>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</si>
  <si>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</si>
  <si>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</si>
  <si>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</si>
  <si>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</si>
  <si>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</si>
  <si>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</si>
  <si>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</si>
  <si>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</si>
  <si>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</si>
  <si>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</si>
  <si>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</si>
  <si>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</si>
  <si>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</si>
  <si>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</si>
  <si>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</si>
  <si>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</si>
  <si>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</si>
  <si>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</si>
  <si>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</si>
  <si>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</si>
  <si>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</si>
  <si>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</si>
  <si>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</si>
  <si>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</si>
  <si>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</si>
  <si>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</si>
  <si>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</si>
  <si>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</si>
  <si>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</si>
  <si>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</si>
  <si>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</si>
  <si>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</si>
  <si>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</si>
  <si>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</si>
  <si>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</si>
  <si>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</si>
  <si>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</si>
  <si>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</si>
  <si>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</si>
  <si>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</si>
  <si>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</si>
  <si>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</si>
  <si>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</si>
  <si>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</si>
  <si>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</si>
  <si>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</si>
  <si>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</si>
  <si>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</si>
  <si>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</si>
  <si>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</si>
  <si>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</si>
  <si>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</si>
  <si>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</si>
  <si>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</si>
  <si>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</si>
  <si>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</si>
  <si>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</si>
  <si>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</si>
  <si>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</si>
  <si>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</si>
  <si>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</si>
  <si>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</si>
  <si>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</si>
  <si>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</si>
  <si>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</si>
  <si>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</si>
  <si>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</si>
  <si>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</si>
  <si>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</si>
  <si>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</si>
  <si>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</si>
  <si>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</si>
  <si>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</si>
  <si>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</si>
  <si>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</si>
  <si>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</si>
  <si>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</si>
  <si>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</si>
  <si>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</si>
  <si>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</si>
  <si>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</si>
  <si>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</si>
  <si>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</si>
  <si>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</si>
  <si>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</si>
  <si>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</si>
  <si>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</si>
  <si>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</si>
  <si>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</si>
  <si>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</si>
  <si>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</si>
  <si>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</si>
  <si>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</si>
  <si>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</si>
  <si>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</si>
  <si>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</si>
  <si>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</si>
  <si>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</si>
  <si>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</si>
  <si>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</si>
  <si>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</si>
  <si>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</si>
  <si>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</si>
  <si>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</si>
  <si>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</si>
  <si>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</si>
  <si>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</si>
  <si>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</si>
  <si>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</si>
  <si>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</si>
  <si>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</si>
  <si>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</si>
  <si>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</si>
  <si>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</si>
  <si>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</si>
  <si>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</si>
  <si>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</si>
  <si>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</si>
  <si>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</si>
  <si>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</si>
  <si>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</si>
  <si>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</si>
  <si>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</si>
  <si>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</si>
  <si>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</si>
  <si>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</si>
  <si>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</si>
  <si>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</si>
  <si>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</si>
  <si>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</si>
  <si>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</si>
  <si>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</si>
  <si>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</si>
  <si>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</si>
  <si>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</si>
  <si>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</si>
  <si>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</si>
  <si>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</si>
  <si>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</si>
  <si>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</si>
  <si>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</si>
  <si>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</si>
  <si>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</si>
  <si>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</si>
  <si>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</si>
  <si>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</si>
  <si>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</si>
  <si>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</si>
  <si>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</si>
  <si>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</si>
  <si>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</si>
  <si>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</si>
  <si>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</si>
  <si>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</si>
  <si>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</si>
  <si>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</si>
  <si>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</si>
  <si>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</si>
  <si>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</si>
  <si>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</si>
  <si>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</si>
  <si>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</si>
  <si>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</si>
  <si>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</si>
  <si>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</si>
  <si>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</si>
  <si>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</si>
  <si>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</si>
  <si>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</si>
  <si>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</si>
  <si>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</si>
  <si>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</si>
  <si>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</si>
  <si>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</si>
  <si>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</si>
  <si>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</si>
  <si>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</si>
  <si>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</si>
  <si>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</si>
  <si>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</si>
  <si>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</si>
  <si>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</si>
  <si>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</si>
  <si>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</si>
  <si>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</si>
  <si>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</si>
  <si>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</si>
  <si>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</si>
  <si>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</si>
  <si>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</si>
  <si>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</si>
  <si>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</si>
  <si>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</si>
  <si>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</si>
  <si>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</si>
  <si>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</si>
  <si>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</si>
  <si>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</si>
  <si>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</si>
  <si>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</si>
  <si>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</si>
  <si>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</si>
  <si>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</si>
  <si>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</si>
  <si>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</si>
  <si>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</si>
  <si>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</si>
  <si>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</si>
  <si>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</si>
  <si>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</si>
  <si>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</si>
  <si>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</si>
  <si>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</si>
  <si>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</si>
  <si>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</si>
  <si>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</si>
  <si>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</si>
  <si>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</si>
  <si>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</si>
  <si>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</si>
  <si>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</si>
  <si>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</si>
  <si>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</si>
  <si>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</si>
  <si>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</si>
  <si>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</si>
  <si>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</si>
  <si>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</si>
  <si>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</si>
  <si>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</si>
  <si>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</si>
  <si>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</si>
  <si>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</si>
  <si>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</si>
  <si>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</si>
  <si>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</si>
  <si>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</si>
  <si>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</si>
  <si>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</si>
  <si>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</si>
  <si>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</si>
  <si>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</si>
  <si>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</si>
  <si>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</si>
  <si>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</si>
  <si>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</si>
  <si>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</si>
  <si>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</si>
  <si>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</si>
  <si>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</si>
  <si>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</si>
  <si>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</si>
  <si>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</si>
  <si>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</si>
  <si>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</si>
  <si>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</si>
  <si>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</si>
  <si>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</si>
  <si>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</si>
  <si>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</si>
  <si>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</si>
  <si>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</si>
  <si>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</si>
  <si>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</si>
  <si>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</si>
  <si>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</si>
  <si>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</si>
  <si>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</si>
  <si>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</si>
  <si>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</si>
  <si>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</si>
  <si>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</si>
  <si>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</si>
  <si>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</si>
  <si>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</si>
  <si>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</si>
  <si>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</si>
  <si>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</si>
  <si>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</si>
  <si>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</si>
  <si>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</si>
  <si>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</si>
  <si>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</si>
  <si>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</si>
  <si>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</si>
  <si>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</si>
  <si>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</si>
  <si>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</si>
  <si>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</si>
  <si>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</si>
  <si>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</si>
  <si>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</si>
  <si>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</si>
  <si>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</si>
  <si>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</si>
  <si>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</si>
  <si>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</si>
  <si>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</si>
  <si>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</si>
  <si>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</si>
  <si>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</si>
  <si>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</si>
  <si>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</si>
  <si>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</si>
  <si>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</si>
  <si>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</si>
  <si>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</si>
  <si>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</si>
  <si>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</si>
  <si>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</si>
  <si>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</si>
  <si>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</si>
  <si>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</si>
  <si>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</si>
  <si>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</si>
  <si>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</si>
  <si>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</si>
  <si>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</si>
  <si>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</si>
  <si>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</si>
  <si>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</si>
  <si>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</si>
  <si>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</si>
  <si>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</si>
  <si>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</si>
  <si>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</si>
  <si>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</si>
  <si>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</si>
  <si>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</si>
  <si>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</si>
  <si>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</si>
  <si>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</si>
  <si>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</si>
  <si>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</si>
  <si>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</si>
  <si>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</si>
  <si>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</si>
  <si>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</si>
  <si>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</si>
  <si>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</si>
  <si>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</si>
  <si>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</si>
  <si>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</si>
  <si>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</si>
  <si>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</si>
  <si>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</si>
  <si>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</si>
  <si>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</si>
  <si>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</si>
  <si>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</si>
  <si>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</si>
  <si>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</si>
  <si>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</si>
  <si>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</si>
  <si>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</si>
  <si>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</si>
  <si>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</si>
  <si>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</si>
  <si>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</si>
  <si>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</si>
  <si>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</si>
  <si>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</si>
  <si>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</si>
  <si>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</si>
  <si>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</si>
  <si>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</si>
  <si>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</si>
  <si>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</si>
  <si>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</si>
  <si>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</si>
  <si>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</si>
  <si>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</si>
  <si>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</si>
  <si>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</si>
  <si>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</si>
  <si>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</si>
  <si>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</si>
  <si>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</si>
  <si>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</si>
  <si>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</si>
  <si>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</si>
  <si>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</si>
  <si>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</si>
  <si>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</si>
  <si>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</si>
  <si>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</si>
  <si>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</si>
  <si>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</si>
  <si>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</si>
  <si>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</si>
  <si>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</si>
  <si>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</si>
  <si>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</si>
  <si>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</si>
  <si>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</si>
  <si>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</si>
  <si>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</si>
  <si>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</si>
  <si>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</si>
  <si>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</si>
  <si>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</si>
  <si>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</si>
  <si>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</si>
  <si>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</si>
  <si>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</si>
  <si>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</si>
  <si>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</si>
  <si>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</si>
  <si>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</si>
  <si>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</si>
  <si>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</si>
  <si>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</si>
  <si>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</si>
  <si>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</si>
  <si>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</si>
  <si>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</si>
  <si>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</si>
  <si>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</si>
  <si>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</si>
  <si>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</si>
  <si>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</si>
  <si>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</si>
  <si>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</si>
  <si>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</si>
  <si>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</si>
  <si>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</si>
  <si>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</si>
  <si>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</si>
  <si>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</si>
  <si>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</si>
  <si>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</si>
  <si>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</si>
  <si>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</si>
  <si>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</si>
  <si>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</si>
  <si>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</si>
  <si>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</si>
  <si>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</si>
  <si>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</si>
  <si>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</si>
  <si>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</si>
  <si>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</si>
  <si>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</si>
  <si>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</si>
  <si>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</si>
  <si>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</si>
  <si>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</si>
  <si>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</si>
  <si>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</si>
  <si>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</si>
  <si>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</si>
  <si>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</si>
  <si>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</si>
  <si>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</si>
  <si>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</si>
  <si>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</si>
  <si>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</si>
  <si>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</si>
  <si>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</si>
  <si>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</si>
  <si>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</si>
  <si>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</si>
  <si>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</si>
  <si>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</si>
  <si>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</si>
  <si>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</si>
  <si>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</si>
  <si>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</si>
  <si>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</si>
  <si>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</si>
  <si>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</si>
  <si>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</si>
  <si>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</si>
  <si>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</si>
  <si>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</si>
  <si>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</si>
  <si>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</si>
  <si>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</si>
  <si>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</si>
  <si>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</si>
  <si>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</si>
  <si>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</si>
  <si>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</si>
  <si>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</si>
  <si>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</si>
  <si>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</si>
  <si>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</si>
  <si>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</si>
  <si>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</si>
  <si>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</si>
  <si>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</si>
  <si>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</si>
  <si>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</si>
  <si>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</si>
  <si>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</si>
  <si>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</si>
  <si>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</si>
  <si>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</si>
  <si>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</si>
  <si>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</si>
  <si>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</si>
  <si>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</si>
  <si>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</si>
  <si>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</si>
  <si>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</si>
  <si>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</si>
  <si>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</si>
  <si>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</si>
  <si>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</si>
  <si>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</si>
  <si>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</si>
  <si>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</si>
  <si>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</si>
  <si>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</si>
  <si>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</si>
  <si>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</si>
  <si>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</si>
  <si>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</si>
  <si>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</si>
  <si>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</si>
  <si>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</si>
  <si>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</si>
  <si>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</si>
  <si>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</si>
  <si>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</si>
  <si>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</si>
  <si>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</si>
  <si>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</si>
  <si>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</si>
  <si>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</si>
  <si>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</si>
  <si>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</si>
  <si>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</si>
  <si>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</si>
  <si>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</si>
  <si>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</si>
  <si>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</si>
  <si>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</si>
  <si>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</si>
  <si>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</si>
  <si>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</si>
  <si>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</si>
  <si>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</si>
  <si>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</si>
  <si>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</si>
  <si>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</si>
  <si>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</si>
  <si>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</si>
  <si>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</si>
  <si>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</si>
  <si>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</si>
  <si>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</si>
  <si>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</si>
  <si>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</si>
  <si>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</si>
  <si>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</si>
  <si>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</si>
  <si>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</si>
  <si>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</si>
  <si>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</si>
  <si>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</si>
  <si>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</si>
  <si>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</si>
  <si>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</si>
  <si>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</si>
  <si>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</si>
  <si>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</si>
  <si>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</si>
  <si>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</si>
  <si>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</si>
  <si>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</si>
  <si>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</si>
  <si>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</si>
  <si>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</si>
  <si>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</si>
  <si>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</si>
  <si>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</si>
  <si>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</si>
  <si>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</si>
  <si>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</si>
  <si>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</si>
  <si>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</si>
  <si>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</si>
  <si>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</si>
  <si>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</si>
  <si>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</si>
  <si>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</si>
  <si>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</si>
  <si>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</si>
  <si>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</si>
  <si>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</si>
  <si>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</si>
  <si>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</si>
  <si>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</si>
  <si>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</si>
  <si>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</si>
  <si>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</si>
  <si>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</si>
  <si>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</si>
  <si>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</si>
  <si>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</si>
  <si>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</si>
  <si>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</si>
  <si>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</si>
  <si>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</si>
  <si>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</si>
  <si>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</si>
  <si>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</si>
  <si>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</si>
  <si>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</si>
  <si>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</si>
  <si>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</si>
  <si>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</si>
  <si>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</si>
  <si>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</si>
  <si>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</si>
  <si>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</si>
  <si>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</si>
  <si>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</si>
  <si>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</si>
  <si>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</si>
  <si>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</si>
  <si>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</si>
  <si>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</si>
  <si>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</si>
  <si>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</si>
  <si>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</si>
  <si>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</si>
  <si>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</si>
  <si>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</si>
  <si>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</si>
  <si>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</si>
  <si>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</si>
  <si>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</si>
  <si>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</si>
  <si>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</si>
  <si>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</si>
  <si>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</si>
  <si>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</si>
  <si>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</si>
  <si>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</si>
  <si>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</si>
  <si>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</si>
  <si>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</si>
  <si>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</si>
  <si>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</si>
  <si>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</si>
  <si>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</si>
  <si>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</si>
  <si>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</si>
  <si>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</si>
  <si>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</si>
  <si>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</si>
  <si>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</si>
  <si>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</si>
  <si>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</si>
  <si>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</si>
  <si>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</si>
  <si>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</si>
  <si>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</si>
  <si>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</si>
  <si>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</si>
  <si>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</si>
  <si>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</si>
  <si>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</si>
  <si>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</si>
  <si>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</si>
  <si>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</si>
  <si>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</si>
  <si>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</si>
  <si>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</si>
  <si>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</si>
  <si>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</si>
  <si>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</si>
  <si>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</si>
  <si>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</si>
  <si>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</si>
  <si>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</si>
  <si>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</si>
  <si>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</si>
  <si>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</si>
  <si>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</si>
  <si>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</si>
  <si>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</si>
  <si>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</si>
  <si>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</si>
  <si>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</si>
  <si>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</si>
  <si>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</si>
  <si>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</si>
  <si>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</si>
  <si>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</si>
  <si>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</si>
  <si>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</si>
  <si>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</si>
  <si>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</si>
  <si>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</si>
  <si>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</si>
  <si>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</si>
  <si>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</si>
  <si>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</si>
  <si>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</si>
  <si>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</si>
  <si>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</si>
  <si>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</si>
  <si>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</si>
  <si>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</si>
  <si>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</si>
  <si>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</si>
  <si>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</si>
  <si>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</si>
  <si>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</si>
  <si>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</si>
  <si>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</si>
  <si>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</si>
  <si>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</si>
  <si>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</si>
  <si>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</si>
  <si>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</si>
  <si>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</si>
  <si>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</si>
  <si>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</si>
  <si>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</si>
  <si>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</si>
  <si>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</si>
  <si>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</si>
  <si>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</si>
  <si>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</si>
  <si>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</si>
  <si>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</si>
  <si>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</si>
  <si>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</si>
  <si>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</si>
  <si>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</si>
  <si>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</si>
  <si>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</si>
  <si>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</si>
  <si>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</si>
  <si>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</si>
  <si>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</si>
  <si>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</si>
  <si>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</si>
  <si>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</si>
  <si>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</si>
  <si>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</si>
  <si>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</si>
  <si>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</si>
  <si>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</si>
  <si>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</si>
  <si>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</si>
  <si>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</si>
  <si>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</si>
  <si>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</si>
  <si>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</si>
  <si>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</si>
  <si>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</si>
  <si>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</si>
  <si>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</si>
  <si>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</si>
  <si>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</si>
  <si>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</si>
  <si>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</si>
  <si>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</si>
  <si>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</si>
  <si>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</si>
  <si>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</si>
  <si>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</si>
  <si>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</si>
  <si>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</si>
  <si>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</si>
  <si>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</si>
  <si>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</si>
  <si>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</si>
  <si>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</si>
  <si>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</si>
  <si>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</si>
  <si>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</si>
  <si>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</si>
  <si>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</si>
  <si>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</si>
  <si>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</si>
  <si>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</si>
  <si>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</si>
  <si>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</si>
  <si>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</si>
  <si>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</si>
  <si>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</si>
  <si>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</si>
  <si>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</si>
  <si>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</si>
  <si>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</si>
  <si>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</si>
  <si>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</si>
  <si>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</si>
  <si>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</si>
  <si>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</si>
  <si>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</si>
  <si>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</si>
  <si>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</si>
  <si>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</si>
  <si>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</si>
  <si>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</si>
  <si>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</si>
  <si>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</si>
  <si>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</si>
  <si>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</si>
  <si>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</si>
  <si>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</si>
  <si>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</si>
  <si>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</si>
  <si>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</si>
  <si>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</si>
  <si>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</si>
  <si>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</si>
  <si>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</si>
  <si>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</si>
  <si>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</si>
  <si>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</si>
  <si>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</si>
  <si>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</si>
  <si>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</si>
  <si>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</si>
  <si>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</si>
  <si>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</si>
  <si>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</si>
  <si>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</si>
  <si>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</si>
  <si>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</si>
  <si>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</si>
  <si>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</si>
  <si>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</si>
  <si>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</si>
  <si>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</si>
  <si>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</si>
  <si>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</si>
  <si>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</si>
  <si>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</si>
  <si>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</si>
  <si>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</si>
  <si>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</si>
  <si>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</si>
  <si>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</si>
  <si>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</si>
  <si>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</si>
  <si>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</si>
  <si>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</si>
  <si>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</si>
  <si>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</si>
  <si>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</si>
  <si>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</si>
  <si>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</si>
  <si>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</si>
  <si>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</si>
  <si>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</si>
  <si>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</si>
  <si>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</si>
  <si>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</si>
  <si>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</si>
  <si>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</si>
  <si>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</si>
  <si>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</si>
  <si>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</si>
  <si>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</si>
  <si>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</si>
  <si>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</si>
  <si>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</si>
  <si>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</si>
  <si>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</si>
  <si>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</si>
  <si>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</si>
  <si>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</si>
  <si>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</si>
  <si>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</si>
  <si>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</si>
  <si>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</si>
  <si>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</si>
  <si>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</si>
  <si>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</si>
  <si>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</si>
  <si>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</si>
  <si>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</si>
  <si>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</si>
  <si>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</si>
  <si>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</si>
  <si>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</si>
  <si>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</si>
  <si>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</si>
  <si>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</si>
  <si>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</si>
  <si>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</si>
  <si>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</si>
  <si>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</si>
  <si>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</si>
  <si>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</si>
  <si>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</si>
  <si>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</si>
  <si>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</si>
  <si>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</si>
  <si>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</si>
  <si>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</si>
  <si>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</si>
  <si>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</si>
  <si>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</si>
  <si>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</si>
  <si>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</si>
  <si>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</si>
  <si>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</si>
  <si>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</si>
  <si>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</si>
  <si>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</si>
  <si>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</si>
  <si>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</si>
  <si>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</si>
  <si>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</si>
  <si>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</si>
  <si>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</si>
  <si>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</si>
  <si>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</si>
  <si>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</si>
  <si>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</si>
  <si>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</si>
  <si>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</si>
  <si>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</si>
  <si>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</si>
  <si>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</si>
  <si>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</si>
  <si>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</si>
  <si>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</si>
  <si>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</si>
  <si>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</si>
  <si>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</si>
  <si>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</si>
  <si>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</si>
  <si>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</si>
  <si>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</si>
  <si>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</si>
  <si>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</si>
  <si>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</si>
  <si>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</si>
  <si>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</si>
  <si>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</si>
  <si>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</si>
  <si>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</si>
  <si>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</si>
  <si>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</si>
  <si>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</si>
  <si>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</si>
  <si>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</si>
  <si>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</si>
  <si>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</si>
  <si>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</si>
  <si>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</si>
  <si>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</si>
  <si>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</si>
  <si>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</si>
  <si>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</si>
  <si>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</si>
  <si>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</si>
  <si>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</si>
  <si>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</si>
  <si>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</si>
  <si>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</si>
  <si>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</si>
  <si>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</si>
  <si>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</si>
  <si>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</si>
  <si>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</si>
  <si>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</si>
  <si>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</si>
  <si>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</si>
  <si>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</si>
  <si>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</si>
  <si>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</si>
  <si>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</si>
  <si>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</si>
  <si>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</si>
  <si>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</si>
  <si>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</si>
  <si>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</si>
  <si>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</si>
  <si>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</si>
  <si>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</si>
  <si>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</si>
  <si>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</si>
  <si>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</si>
  <si>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</si>
  <si>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</si>
  <si>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</si>
  <si>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</si>
  <si>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</si>
  <si>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</si>
  <si>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</si>
  <si>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</si>
  <si>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</si>
  <si>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</si>
  <si>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</si>
  <si>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</si>
  <si>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</si>
  <si>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</si>
  <si>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</si>
  <si>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</si>
  <si>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</si>
  <si>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</si>
  <si>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</si>
  <si>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</si>
  <si>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</si>
  <si>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</si>
  <si>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</si>
  <si>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</si>
  <si>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</si>
  <si>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</si>
  <si>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</si>
  <si>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</si>
  <si>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</si>
  <si>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</si>
  <si>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</si>
  <si>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</si>
  <si>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</si>
  <si>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</si>
  <si>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</si>
  <si>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</si>
  <si>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</si>
  <si>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</si>
  <si>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</si>
  <si>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</si>
  <si>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</si>
  <si>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</si>
  <si>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</si>
  <si>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</si>
  <si>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</si>
  <si>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</si>
  <si>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</si>
  <si>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</si>
  <si>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</si>
  <si>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</si>
  <si>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</si>
  <si>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</si>
  <si>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</si>
  <si>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</si>
  <si>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</si>
  <si>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</si>
  <si>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</si>
  <si>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</si>
  <si>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</si>
  <si>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</si>
  <si>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</si>
  <si>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</si>
  <si>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</si>
  <si>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</si>
  <si>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</si>
  <si>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</si>
  <si>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</si>
  <si>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</si>
  <si>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</si>
  <si>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</si>
  <si>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</si>
  <si>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</si>
  <si>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</si>
  <si>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</si>
  <si>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</si>
  <si>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</si>
  <si>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</si>
  <si>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</si>
  <si>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</si>
  <si>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</si>
  <si>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</si>
  <si>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</si>
  <si>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</si>
  <si>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</si>
  <si>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</si>
  <si>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</si>
  <si>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</si>
  <si>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</si>
  <si>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</si>
  <si>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</si>
  <si>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</si>
  <si>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</si>
  <si>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</si>
  <si>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</si>
  <si>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</si>
  <si>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</si>
  <si>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</si>
  <si>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</si>
  <si>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</si>
  <si>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</si>
  <si>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</si>
  <si>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</si>
  <si>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</si>
  <si>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</si>
  <si>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</si>
  <si>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</si>
  <si>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</si>
  <si>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</si>
  <si>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</si>
  <si>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</si>
  <si>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</si>
  <si>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</si>
  <si>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</si>
  <si>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</si>
  <si>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</si>
  <si>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</si>
  <si>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</si>
  <si>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</si>
  <si>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</si>
  <si>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</si>
  <si>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</si>
  <si>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</si>
  <si>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</si>
  <si>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</si>
  <si>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</si>
  <si>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</si>
  <si>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</si>
  <si>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</si>
  <si>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</si>
  <si>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</si>
  <si>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</si>
  <si>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</si>
  <si>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</si>
  <si>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</si>
  <si>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</si>
  <si>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</si>
  <si>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</si>
  <si>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</si>
  <si>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</si>
  <si>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</si>
  <si>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</si>
  <si>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</si>
  <si>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</si>
  <si>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</si>
  <si>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</si>
  <si>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</si>
  <si>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</si>
  <si>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</si>
  <si>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</si>
  <si>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</si>
  <si>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</si>
  <si>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</si>
  <si>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</si>
  <si>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</si>
  <si>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</si>
  <si>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</si>
  <si>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</si>
  <si>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</si>
  <si>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</si>
  <si>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</si>
  <si>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</si>
  <si>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</si>
  <si>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</si>
  <si>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</si>
  <si>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</si>
  <si>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</si>
  <si>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</si>
  <si>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</si>
  <si>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</si>
  <si>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</si>
  <si>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</si>
  <si>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</si>
  <si>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</si>
  <si>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</si>
  <si>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</si>
  <si>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</si>
  <si>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</si>
  <si>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</si>
  <si>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</si>
  <si>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</si>
  <si>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</si>
  <si>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</si>
  <si>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</si>
  <si>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</si>
  <si>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</si>
  <si>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</si>
  <si>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</si>
  <si>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</si>
  <si>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</si>
  <si>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</si>
  <si>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</si>
  <si>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</si>
  <si>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</si>
  <si>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</si>
  <si>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</si>
  <si>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</si>
  <si>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</si>
  <si>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</si>
  <si>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</si>
  <si>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</si>
  <si>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</si>
  <si>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</si>
  <si>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</si>
  <si>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</si>
  <si>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</si>
  <si>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</si>
  <si>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</si>
  <si>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</si>
  <si>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</si>
  <si>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</si>
  <si>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</si>
  <si>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</si>
  <si>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</si>
  <si>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</si>
  <si>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</si>
  <si>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</si>
  <si>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</si>
  <si>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</si>
  <si>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</si>
  <si>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</si>
  <si>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</si>
  <si>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</si>
  <si>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</si>
  <si>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</si>
  <si>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</si>
  <si>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</si>
  <si>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</si>
  <si>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</si>
  <si>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</si>
  <si>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</si>
  <si>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</si>
  <si>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</si>
  <si>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</si>
  <si>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</si>
  <si>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</si>
  <si>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</si>
  <si>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</si>
  <si>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</si>
  <si>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</si>
  <si>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</si>
  <si>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</si>
  <si>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</si>
  <si>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</si>
  <si>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</si>
  <si>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</si>
  <si>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</si>
  <si>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</si>
  <si>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</si>
  <si>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</si>
  <si>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</si>
  <si>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</si>
  <si>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</si>
  <si>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</si>
  <si>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</si>
  <si>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</si>
  <si>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</si>
  <si>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</si>
  <si>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</si>
  <si>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</si>
  <si>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</si>
  <si>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</si>
  <si>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</si>
  <si>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</si>
  <si>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</si>
  <si>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</si>
  <si>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</si>
  <si>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</si>
  <si>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</si>
  <si>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</si>
  <si>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</si>
  <si>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</si>
  <si>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</si>
  <si>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</si>
  <si>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</si>
  <si>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</si>
  <si>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</si>
  <si>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</si>
  <si>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</si>
  <si>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</si>
  <si>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</si>
  <si>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</si>
  <si>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</si>
  <si>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</si>
  <si>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</si>
  <si>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</si>
  <si>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</si>
  <si>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</si>
  <si>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</si>
  <si>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</si>
  <si>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</si>
  <si>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</si>
  <si>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</si>
  <si>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</si>
  <si>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</si>
  <si>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</si>
  <si>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</si>
  <si>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</si>
  <si>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</si>
  <si>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</si>
  <si>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</si>
  <si>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</si>
  <si>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</si>
  <si>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</si>
  <si>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</si>
  <si>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</si>
  <si>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</si>
  <si>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</si>
  <si>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</si>
  <si>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</si>
  <si>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</si>
  <si>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</si>
  <si>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</si>
  <si>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</si>
  <si>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</si>
  <si>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</si>
  <si>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</si>
  <si>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</si>
  <si>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</si>
  <si>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</si>
  <si>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</si>
  <si>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</si>
  <si>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</si>
  <si>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</si>
  <si>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</si>
  <si>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</si>
  <si>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</si>
  <si>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</si>
  <si>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</si>
  <si>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</si>
  <si>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</si>
  <si>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</si>
  <si>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</si>
  <si>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</si>
  <si>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</si>
  <si>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</si>
  <si>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</si>
  <si>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</si>
  <si>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</si>
  <si>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</si>
  <si>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</si>
  <si>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</si>
  <si>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</si>
  <si>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</si>
  <si>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</si>
  <si>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</si>
  <si>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</si>
  <si>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</si>
  <si>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</si>
  <si>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</si>
  <si>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</si>
  <si>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</si>
  <si>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</si>
  <si>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</si>
  <si>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</si>
  <si>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</si>
  <si>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</si>
  <si>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</si>
  <si>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</si>
  <si>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</si>
  <si>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</si>
  <si>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</si>
  <si>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</si>
  <si>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</si>
  <si>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</si>
  <si>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</si>
  <si>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</si>
  <si>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</si>
  <si>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</si>
  <si>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</si>
  <si>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</si>
  <si>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</si>
  <si>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</si>
  <si>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</si>
  <si>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</si>
  <si>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</si>
  <si>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</si>
  <si>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</si>
  <si>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</si>
  <si>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</si>
  <si>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</si>
  <si>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</si>
  <si>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</si>
  <si>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</si>
  <si>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</si>
  <si>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</si>
  <si>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</si>
  <si>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</si>
  <si>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</si>
  <si>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</si>
  <si>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</si>
  <si>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</si>
  <si>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</si>
  <si>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</si>
  <si>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</si>
  <si>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</si>
  <si>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</si>
  <si>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</si>
  <si>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</si>
  <si>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</si>
  <si>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</si>
  <si>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</si>
  <si>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</si>
  <si>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</si>
  <si>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</si>
  <si>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</si>
  <si>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</si>
  <si>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</si>
  <si>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</si>
  <si>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</si>
  <si>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</si>
  <si>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</si>
  <si>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</si>
  <si>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</si>
  <si>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</si>
  <si>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</si>
  <si>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</si>
  <si>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</si>
  <si>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</si>
  <si>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</si>
  <si>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</si>
  <si>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</si>
  <si>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</si>
  <si>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</si>
  <si>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</si>
  <si>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</si>
  <si>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</si>
  <si>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</si>
  <si>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</si>
  <si>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</si>
  <si>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</si>
  <si>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</si>
  <si>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</si>
  <si>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</si>
  <si>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</si>
  <si>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</si>
  <si>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</si>
  <si>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</si>
  <si>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</si>
  <si>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</si>
  <si>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</si>
  <si>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</si>
  <si>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</si>
  <si>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</si>
  <si>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</si>
  <si>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</si>
  <si>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</si>
  <si>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</si>
  <si>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</si>
  <si>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</si>
  <si>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</si>
  <si>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</si>
  <si>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</si>
  <si>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</si>
  <si>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</si>
  <si>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</si>
  <si>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</si>
  <si>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</si>
  <si>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</si>
  <si>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</si>
  <si>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</si>
  <si>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</si>
  <si>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</si>
  <si>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</si>
  <si>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</si>
  <si>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</si>
  <si>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</si>
  <si>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</si>
  <si>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</si>
  <si>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</si>
  <si>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</si>
  <si>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</si>
  <si>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</si>
  <si>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</si>
  <si>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</si>
  <si>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</si>
  <si>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</si>
  <si>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</si>
  <si>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</si>
  <si>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</si>
  <si>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</si>
  <si>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</si>
  <si>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</si>
  <si>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</si>
  <si>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</si>
  <si>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</si>
  <si>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</si>
  <si>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</si>
  <si>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</si>
  <si>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</si>
  <si>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</si>
  <si>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</si>
  <si>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</si>
  <si>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</si>
  <si>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</si>
  <si>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</si>
  <si>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</si>
  <si>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</si>
  <si>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</si>
  <si>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</si>
  <si>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</si>
  <si>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</si>
  <si>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</si>
  <si>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</si>
  <si>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</si>
  <si>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</si>
  <si>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</si>
  <si>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</si>
  <si>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</si>
  <si>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</si>
  <si>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</si>
  <si>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</si>
  <si>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</si>
  <si>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</si>
  <si>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</si>
  <si>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</si>
  <si>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</si>
  <si>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</si>
  <si>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</si>
  <si>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</si>
  <si>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</si>
  <si>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</si>
  <si>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</si>
  <si>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</si>
  <si>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</si>
  <si>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</si>
  <si>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</si>
  <si>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</si>
  <si>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</si>
  <si>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</si>
  <si>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</si>
  <si>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</si>
  <si>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</si>
  <si>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</si>
  <si>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</si>
  <si>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</si>
  <si>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</si>
  <si>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</si>
  <si>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</si>
  <si>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</si>
  <si>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</si>
  <si>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</si>
  <si>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</si>
  <si>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</si>
  <si>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</si>
  <si>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</si>
  <si>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</si>
  <si>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</si>
  <si>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</si>
  <si>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</si>
  <si>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</si>
  <si>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</si>
  <si>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</si>
  <si>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</si>
  <si>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</si>
  <si>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</si>
  <si>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</si>
  <si>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</si>
  <si>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</si>
  <si>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</si>
  <si>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</si>
  <si>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</si>
  <si>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</si>
  <si>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</si>
  <si>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</si>
  <si>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</si>
  <si>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</si>
  <si>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</si>
  <si>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</si>
  <si>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</si>
  <si>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</si>
  <si>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</si>
  <si>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</si>
  <si>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</si>
  <si>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</si>
  <si>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</si>
  <si>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</si>
  <si>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</si>
  <si>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</si>
  <si>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</si>
  <si>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</si>
  <si>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</si>
  <si>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</si>
  <si>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</si>
  <si>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</si>
  <si>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</si>
  <si>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</si>
  <si>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</si>
  <si>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</si>
  <si>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</si>
  <si>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</si>
  <si>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</si>
  <si>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</si>
  <si>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</si>
  <si>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</si>
  <si>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</si>
  <si>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</si>
  <si>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</si>
  <si>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</si>
  <si>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</si>
  <si>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</si>
  <si>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</si>
  <si>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</si>
  <si>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</si>
  <si>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</si>
  <si>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</si>
  <si>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</si>
  <si>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</si>
  <si>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</si>
  <si>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</si>
  <si>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</si>
  <si>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</si>
  <si>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</si>
  <si>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</si>
  <si>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</si>
  <si>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</si>
  <si>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</si>
  <si>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</si>
  <si>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</si>
  <si>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</si>
  <si>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</si>
  <si>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</si>
  <si>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</si>
  <si>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</si>
  <si>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</si>
  <si>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</si>
  <si>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</si>
  <si>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</si>
  <si>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</si>
  <si>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</si>
  <si>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</si>
  <si>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</si>
  <si>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</si>
  <si>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</si>
  <si>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</si>
  <si>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</si>
  <si>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</si>
  <si>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</si>
  <si>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</si>
  <si>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</si>
  <si>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</si>
  <si>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</si>
  <si>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</si>
  <si>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</si>
  <si>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</si>
  <si>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</si>
  <si>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</si>
  <si>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</si>
  <si>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</si>
  <si>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</si>
  <si>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</si>
  <si>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</si>
  <si>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</si>
  <si>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</si>
  <si>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</si>
  <si>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</si>
  <si>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</si>
  <si>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</si>
  <si>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</si>
  <si>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</si>
  <si>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</si>
  <si>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</si>
  <si>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</si>
  <si>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</si>
  <si>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</si>
  <si>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</si>
  <si>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</si>
  <si>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</si>
  <si>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</si>
  <si>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</si>
  <si>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</si>
  <si>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</si>
  <si>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</si>
  <si>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</si>
  <si>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</si>
  <si>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</si>
  <si>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</si>
  <si>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</si>
  <si>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</si>
  <si>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</si>
  <si>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</si>
  <si>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</si>
  <si>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</si>
  <si>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</si>
  <si>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</si>
  <si>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</si>
  <si>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</si>
  <si>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</si>
  <si>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</si>
  <si>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</si>
  <si>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</si>
  <si>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</si>
  <si>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</si>
  <si>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</si>
  <si>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</si>
  <si>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</si>
  <si>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</si>
  <si>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</si>
  <si>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</si>
  <si>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</si>
  <si>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</si>
  <si>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</si>
  <si>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</si>
  <si>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</si>
  <si>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</si>
  <si>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</si>
  <si>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</si>
  <si>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</si>
  <si>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</si>
  <si>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</si>
  <si>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</si>
  <si>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</si>
  <si>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</si>
  <si>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</si>
  <si>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</si>
  <si>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</si>
  <si>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</si>
  <si>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</si>
  <si>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</si>
  <si>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</si>
  <si>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</si>
  <si>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</si>
  <si>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</si>
  <si>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</si>
  <si>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</si>
  <si>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</si>
  <si>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</si>
  <si>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</si>
  <si>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</si>
  <si>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</si>
  <si>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</si>
  <si>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</si>
  <si>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</si>
  <si>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</si>
  <si>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</si>
  <si>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</si>
  <si>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</si>
  <si>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</si>
  <si>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</si>
  <si>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</si>
  <si>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</si>
  <si>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</si>
  <si>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</si>
  <si>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</si>
  <si>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</si>
  <si>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</si>
  <si>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</si>
  <si>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</si>
  <si>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</si>
  <si>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</si>
  <si>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</si>
  <si>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</si>
  <si>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</si>
  <si>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</si>
  <si>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</si>
  <si>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</si>
  <si>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</si>
  <si>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</si>
  <si>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</si>
  <si>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</si>
  <si>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</si>
  <si>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</si>
  <si>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</si>
  <si>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</si>
  <si>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</si>
  <si>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</si>
  <si>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</si>
  <si>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</si>
  <si>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</si>
  <si>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</si>
  <si>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</si>
  <si>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</si>
  <si>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</si>
  <si>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</si>
  <si>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</si>
  <si>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</si>
  <si>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</si>
  <si>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</si>
  <si>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</si>
  <si>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</si>
  <si>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</si>
  <si>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</si>
  <si>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</si>
  <si>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</si>
  <si>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</si>
  <si>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</si>
  <si>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</si>
  <si>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</si>
  <si>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</si>
  <si>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</si>
  <si>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</si>
  <si>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</si>
  <si>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</si>
  <si>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</si>
  <si>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</si>
  <si>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</si>
  <si>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</si>
  <si>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</si>
  <si>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</si>
  <si>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</si>
  <si>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</si>
  <si>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</si>
  <si>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</si>
  <si>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</si>
  <si>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</si>
  <si>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</si>
  <si>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</si>
  <si>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</si>
  <si>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</si>
  <si>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</si>
  <si>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</si>
  <si>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</si>
  <si>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</si>
  <si>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</si>
  <si>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</si>
  <si>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</si>
  <si>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</si>
  <si>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</si>
  <si>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</si>
  <si>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</si>
  <si>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</si>
  <si>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</si>
  <si>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</si>
  <si>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</si>
  <si>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</si>
  <si>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</si>
  <si>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</si>
  <si>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</si>
  <si>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</si>
  <si>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</si>
  <si>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</si>
  <si>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</si>
  <si>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</si>
  <si>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</si>
  <si>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</si>
  <si>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</si>
  <si>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</si>
  <si>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</si>
  <si>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</si>
  <si>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</si>
  <si>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</si>
  <si>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</si>
  <si>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</si>
  <si>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</si>
  <si>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</si>
  <si>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</si>
  <si>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</si>
  <si>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</si>
  <si>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</si>
  <si>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</si>
  <si>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</si>
  <si>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</si>
  <si>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</si>
  <si>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</si>
  <si>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</si>
  <si>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</si>
  <si>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</si>
  <si>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</si>
  <si>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</si>
  <si>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</si>
  <si>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</si>
  <si>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</si>
  <si>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</si>
  <si>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</si>
  <si>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</si>
  <si>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</si>
  <si>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</si>
  <si>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</si>
  <si>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</si>
  <si>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</si>
  <si>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</si>
  <si>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</si>
  <si>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</si>
  <si>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</si>
  <si>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</si>
  <si>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</si>
  <si>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</si>
  <si>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</si>
  <si>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</si>
  <si>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</si>
  <si>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</si>
  <si>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</si>
  <si>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</si>
  <si>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</si>
  <si>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</si>
  <si>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</si>
  <si>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</si>
  <si>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</si>
  <si>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</si>
  <si>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</si>
  <si>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</si>
  <si>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</si>
  <si>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</si>
  <si>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</si>
  <si>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</si>
  <si>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</si>
  <si>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</si>
  <si>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</si>
  <si>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</si>
  <si>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</si>
  <si>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</si>
  <si>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</si>
  <si>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</si>
  <si>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</si>
  <si>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</si>
  <si>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</si>
  <si>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</si>
  <si>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</si>
  <si>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</si>
  <si>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</si>
  <si>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</si>
  <si>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</si>
  <si>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</si>
  <si>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</si>
  <si>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</si>
  <si>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</si>
  <si>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</si>
  <si>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</si>
  <si>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</si>
  <si>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</si>
  <si>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</si>
  <si>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</si>
  <si>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</si>
  <si>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</si>
  <si>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</si>
  <si>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</si>
  <si>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</si>
  <si>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</si>
  <si>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</si>
  <si>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</si>
  <si>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</si>
  <si>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</si>
  <si>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</si>
  <si>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</si>
  <si>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</si>
  <si>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</si>
  <si>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</si>
  <si>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</si>
  <si>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</si>
  <si>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</si>
  <si>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</si>
  <si>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</si>
  <si>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</si>
  <si>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</si>
  <si>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</si>
  <si>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</si>
  <si>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</si>
  <si>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</si>
  <si>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</si>
  <si>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</si>
  <si>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</si>
  <si>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</si>
  <si>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</si>
  <si>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</si>
  <si>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</si>
  <si>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</si>
  <si>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</si>
  <si>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</si>
  <si>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</si>
  <si>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</si>
  <si>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</si>
  <si>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</si>
  <si>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</si>
  <si>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</si>
  <si>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</si>
  <si>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</si>
  <si>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</si>
  <si>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</si>
  <si>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</si>
  <si>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</si>
  <si>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</si>
  <si>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</si>
  <si>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</si>
  <si>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</si>
  <si>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</si>
  <si>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</si>
  <si>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</si>
  <si>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</si>
  <si>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</si>
  <si>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</si>
  <si>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</si>
  <si>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</si>
  <si>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</si>
  <si>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</si>
  <si>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</si>
  <si>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</si>
  <si>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</si>
  <si>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</si>
  <si>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</si>
  <si>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</si>
  <si>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</si>
  <si>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</si>
  <si>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</si>
  <si>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</si>
  <si>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</si>
  <si>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</si>
  <si>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</si>
  <si>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</si>
  <si>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</si>
  <si>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</si>
  <si>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</si>
  <si>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</si>
  <si>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</si>
  <si>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</si>
  <si>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</si>
  <si>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</si>
  <si>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</si>
  <si>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</si>
  <si>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</si>
  <si>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</si>
  <si>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</si>
  <si>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</si>
  <si>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</si>
  <si>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</si>
  <si>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</si>
  <si>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</si>
  <si>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</si>
  <si>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</si>
  <si>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</si>
  <si>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</si>
  <si>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</si>
  <si>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</si>
  <si>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</si>
  <si>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</si>
  <si>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</si>
  <si>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</si>
  <si>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</si>
  <si>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</si>
  <si>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</si>
  <si>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</si>
  <si>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</si>
  <si>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</si>
  <si>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</si>
  <si>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</si>
  <si>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</si>
  <si>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</si>
  <si>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</si>
  <si>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</si>
  <si>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</si>
  <si>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</si>
  <si>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</si>
  <si>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</si>
  <si>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</si>
  <si>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</si>
  <si>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</si>
  <si>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</si>
  <si>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</si>
  <si>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</si>
  <si>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</si>
  <si>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</si>
  <si>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</si>
  <si>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</si>
  <si>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</si>
  <si>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</si>
  <si>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</si>
  <si>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</si>
  <si>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</si>
  <si>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</si>
  <si>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</si>
  <si>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</si>
  <si>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</si>
  <si>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</si>
  <si>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</si>
  <si>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</si>
  <si>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</si>
  <si>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</si>
  <si>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</si>
  <si>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</si>
  <si>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</si>
  <si>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</si>
  <si>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</si>
  <si>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</si>
  <si>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</si>
  <si>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</si>
  <si>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</si>
  <si>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</si>
  <si>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</si>
  <si>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</si>
  <si>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</si>
  <si>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</si>
  <si>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</si>
  <si>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</si>
  <si>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</si>
  <si>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</si>
  <si>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</si>
  <si>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</si>
  <si>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</si>
  <si>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</si>
  <si>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</si>
  <si>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</si>
  <si>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</si>
  <si>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</si>
  <si>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</si>
  <si>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</si>
  <si>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</si>
  <si>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</si>
  <si>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</si>
  <si>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</si>
  <si>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</si>
  <si>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</si>
  <si>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</si>
  <si>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</si>
  <si>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</si>
  <si>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</si>
  <si>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</si>
  <si>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</si>
  <si>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</si>
  <si>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</si>
  <si>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</si>
  <si>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</si>
  <si>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</si>
  <si>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</si>
  <si>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</si>
  <si>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</si>
  <si>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</si>
  <si>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</si>
  <si>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</si>
  <si>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</si>
  <si>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</si>
  <si>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</si>
  <si>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</si>
  <si>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</si>
  <si>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</si>
  <si>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</si>
  <si>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</si>
  <si>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</si>
  <si>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</si>
  <si>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</si>
  <si>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</si>
  <si>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</si>
  <si>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</si>
  <si>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</si>
  <si>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</si>
  <si>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</si>
  <si>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</si>
  <si>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</si>
  <si>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</si>
  <si>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</si>
  <si>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</si>
  <si>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</si>
  <si>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</si>
  <si>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</si>
  <si>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</si>
  <si>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</si>
  <si>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</si>
  <si>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</si>
  <si>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</si>
  <si>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</si>
  <si>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</si>
  <si>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</si>
  <si>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</si>
  <si>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</si>
  <si>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</si>
  <si>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</si>
  <si>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</si>
  <si>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</si>
  <si>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</si>
  <si>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</si>
  <si>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</si>
  <si>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</si>
  <si>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</si>
  <si>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</si>
  <si>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</si>
  <si>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</si>
  <si>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</si>
  <si>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</si>
  <si>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</si>
  <si>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</si>
  <si>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</si>
  <si>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</si>
  <si>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</si>
  <si>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</si>
  <si>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</si>
  <si>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</si>
  <si>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</si>
  <si>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</si>
  <si>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</si>
  <si>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</si>
  <si>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</si>
  <si>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</si>
  <si>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</si>
  <si>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</si>
  <si>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</si>
  <si>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</si>
  <si>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</si>
  <si>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</si>
  <si>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</si>
  <si>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</si>
  <si>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</si>
  <si>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</si>
  <si>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</si>
  <si>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</si>
  <si>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</si>
  <si>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</si>
  <si>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</si>
  <si>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</si>
  <si>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</si>
  <si>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</si>
  <si>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</si>
  <si>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</si>
  <si>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</si>
  <si>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</si>
  <si>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</si>
  <si>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</si>
  <si>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</si>
  <si>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</si>
  <si>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</si>
  <si>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</si>
  <si>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</si>
  <si>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</si>
  <si>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</si>
  <si>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</si>
  <si>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</si>
  <si>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</si>
  <si>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</si>
  <si>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</si>
  <si>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</si>
  <si>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</si>
  <si>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</si>
  <si>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</si>
  <si>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</si>
  <si>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</si>
  <si>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</si>
  <si>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</si>
  <si>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</si>
  <si>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</si>
  <si>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</si>
  <si>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</si>
  <si>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</si>
  <si>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</si>
  <si>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</si>
  <si>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</si>
  <si>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</si>
  <si>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</si>
  <si>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</si>
  <si>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</si>
  <si>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</si>
  <si>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</si>
  <si>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</si>
  <si>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</si>
  <si>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</si>
  <si>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</si>
  <si>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</si>
  <si>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</si>
  <si>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</si>
  <si>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</si>
  <si>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</si>
  <si>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</si>
  <si>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</si>
  <si>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</si>
  <si>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</si>
  <si>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</si>
  <si>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</si>
  <si>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</si>
  <si>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</si>
  <si>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</si>
  <si>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</si>
  <si>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</si>
  <si>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</si>
  <si>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</si>
  <si>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</si>
  <si>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</si>
  <si>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</si>
  <si>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</si>
  <si>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</si>
  <si>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</si>
  <si>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</si>
  <si>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</si>
  <si>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</si>
  <si>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</si>
  <si>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</si>
  <si>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</si>
  <si>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</si>
  <si>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</si>
  <si>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</si>
  <si>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</si>
  <si>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</si>
  <si>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</si>
  <si>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</si>
  <si>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</si>
  <si>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</si>
  <si>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</si>
  <si>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</si>
  <si>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</si>
  <si>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</si>
  <si>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</si>
  <si>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</si>
  <si>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</si>
  <si>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</si>
  <si>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</si>
  <si>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</si>
  <si>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</si>
  <si>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</si>
  <si>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</si>
  <si>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</si>
  <si>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</si>
  <si>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</si>
  <si>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</si>
  <si>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</si>
  <si>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</si>
  <si>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</si>
  <si>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</si>
  <si>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</si>
  <si>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</si>
  <si>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</si>
  <si>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</si>
  <si>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</si>
  <si>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</si>
  <si>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</si>
  <si>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</si>
  <si>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</si>
  <si>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</si>
  <si>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</si>
  <si>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</si>
  <si>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</si>
  <si>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</si>
  <si>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</si>
  <si>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</si>
  <si>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</si>
  <si>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</si>
  <si>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</si>
  <si>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</si>
  <si>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</si>
  <si>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</si>
  <si>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</si>
  <si>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</si>
  <si>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</si>
  <si>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</si>
  <si>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</si>
  <si>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</si>
  <si>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</si>
  <si>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</si>
  <si>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</si>
  <si>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</si>
  <si>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</si>
  <si>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</si>
  <si>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</si>
  <si>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</si>
  <si>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</si>
  <si>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</si>
  <si>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</si>
  <si>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</si>
  <si>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</si>
  <si>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</si>
  <si>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</si>
  <si>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</si>
  <si>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</si>
  <si>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</si>
  <si>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</si>
  <si>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</si>
  <si>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</si>
  <si>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</si>
  <si>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</si>
  <si>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</si>
  <si>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</si>
  <si>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</si>
  <si>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</si>
  <si>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</si>
  <si>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</si>
  <si>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</si>
  <si>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</si>
  <si>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</si>
  <si>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</si>
  <si>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</si>
  <si>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</si>
  <si>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</si>
  <si>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</si>
  <si>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</si>
  <si>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</si>
  <si>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</si>
  <si>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</si>
  <si>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</si>
  <si>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</si>
  <si>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</si>
  <si>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</si>
  <si>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</si>
  <si>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</si>
  <si>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</si>
  <si>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</si>
  <si>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</si>
  <si>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</si>
  <si>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</si>
  <si>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</si>
  <si>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</si>
  <si>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</si>
  <si>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</si>
  <si>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</si>
  <si>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</si>
  <si>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</si>
  <si>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</si>
  <si>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</si>
  <si>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</si>
  <si>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</si>
  <si>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</si>
  <si>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</si>
  <si>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</si>
  <si>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</si>
  <si>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</si>
  <si>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</si>
  <si>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</si>
  <si>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</si>
  <si>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</si>
  <si>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</si>
  <si>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</si>
  <si>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</si>
  <si>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</si>
  <si>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</si>
  <si>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</si>
  <si>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</si>
  <si>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</si>
  <si>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</si>
  <si>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</si>
  <si>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</si>
  <si>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</si>
  <si>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</si>
  <si>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</si>
  <si>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</si>
  <si>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</si>
  <si>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</si>
  <si>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</si>
  <si>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</si>
  <si>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</si>
  <si>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</si>
  <si>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</si>
  <si>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</si>
  <si>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</si>
  <si>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</si>
  <si>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</si>
  <si>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</si>
  <si>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</si>
  <si>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</si>
  <si>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</si>
  <si>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</si>
  <si>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</si>
  <si>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</si>
  <si>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</si>
  <si>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</si>
  <si>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</si>
  <si>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</si>
  <si>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</si>
  <si>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</si>
  <si>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</si>
  <si>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</si>
  <si>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</si>
  <si>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</si>
  <si>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</si>
  <si>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</si>
  <si>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</si>
  <si>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</si>
  <si>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</si>
  <si>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</si>
  <si>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</si>
  <si>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</si>
  <si>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</si>
  <si>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</si>
  <si>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</si>
  <si>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</si>
  <si>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</si>
  <si>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</si>
  <si>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</si>
  <si>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</si>
  <si>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</si>
  <si>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</si>
  <si>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</si>
  <si>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</si>
  <si>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</si>
  <si>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</si>
  <si>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</si>
  <si>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</si>
  <si>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</si>
  <si>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</si>
  <si>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</si>
  <si>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</si>
  <si>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</si>
  <si>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</si>
  <si>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</si>
  <si>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</si>
  <si>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</si>
  <si>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</si>
  <si>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</si>
  <si>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</si>
  <si>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</si>
  <si>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</si>
  <si>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</si>
  <si>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</si>
  <si>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</si>
  <si>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</si>
  <si>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</si>
  <si>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</si>
  <si>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</si>
  <si>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</si>
  <si>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</si>
  <si>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</si>
  <si>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</si>
  <si>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</si>
  <si>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</si>
  <si>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</si>
  <si>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</si>
  <si>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</si>
  <si>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</si>
  <si>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</si>
  <si>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</si>
  <si>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</si>
  <si>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</si>
  <si>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</si>
  <si>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</si>
  <si>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</si>
  <si>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</si>
  <si>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</si>
  <si>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</si>
  <si>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</si>
  <si>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</si>
  <si>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</si>
  <si>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</si>
  <si>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</si>
  <si>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</si>
  <si>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</si>
  <si>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</si>
  <si>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</si>
  <si>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</si>
  <si>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</si>
  <si>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</si>
  <si>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</si>
  <si>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</si>
  <si>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</si>
  <si>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</si>
  <si>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</si>
  <si>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</si>
  <si>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</si>
  <si>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</si>
  <si>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</si>
  <si>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</si>
  <si>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</si>
  <si>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</si>
  <si>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</si>
  <si>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</si>
  <si>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</si>
  <si>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</si>
  <si>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</si>
  <si>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</si>
  <si>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</si>
  <si>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</si>
  <si>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</si>
  <si>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</si>
  <si>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</si>
  <si>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</si>
  <si>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</si>
  <si>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</si>
  <si>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</si>
  <si>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</si>
  <si>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</si>
  <si>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</si>
  <si>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</si>
  <si>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</si>
  <si>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</si>
  <si>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</si>
  <si>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</si>
  <si>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</si>
  <si>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</si>
  <si>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</si>
  <si>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</si>
  <si>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</si>
  <si>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</si>
  <si>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</si>
  <si>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</si>
  <si>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</si>
  <si>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</si>
  <si>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</si>
  <si>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</si>
  <si>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</si>
  <si>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</si>
  <si>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</si>
  <si>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</si>
  <si>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</si>
  <si>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</si>
  <si>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</si>
  <si>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</si>
  <si>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</si>
  <si>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</si>
  <si>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</si>
  <si>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</si>
  <si>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</si>
  <si>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</si>
  <si>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</si>
  <si>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</si>
  <si>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</si>
  <si>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</si>
  <si>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</si>
  <si>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</si>
  <si>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</si>
  <si>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</si>
  <si>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</si>
  <si>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</si>
  <si>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</si>
  <si>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</si>
  <si>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</si>
  <si>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</si>
  <si>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</si>
  <si>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</si>
  <si>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</si>
  <si>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</si>
  <si>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</si>
  <si>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</si>
  <si>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</si>
  <si>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</si>
  <si>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</si>
  <si>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</si>
  <si>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</si>
  <si>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</si>
  <si>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</si>
  <si>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</si>
  <si>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</si>
  <si>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</si>
  <si>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</si>
  <si>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</si>
  <si>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</si>
  <si>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</si>
  <si>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</si>
  <si>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</si>
  <si>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</si>
  <si>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</si>
  <si>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</si>
  <si>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</si>
  <si>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</si>
  <si>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</si>
  <si>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</si>
  <si>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</si>
  <si>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</si>
  <si>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</si>
  <si>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</si>
  <si>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</si>
  <si>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</si>
  <si>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</si>
  <si>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</si>
  <si>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</si>
  <si>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</si>
  <si>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</si>
  <si>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</si>
  <si>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</si>
  <si>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</si>
  <si>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</si>
  <si>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</si>
  <si>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</si>
  <si>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</si>
  <si>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</si>
  <si>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</si>
  <si>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</si>
  <si>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</si>
  <si>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</si>
  <si>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</si>
  <si>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</si>
  <si>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</si>
  <si>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</si>
  <si>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</si>
  <si>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</si>
  <si>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</si>
  <si>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</si>
  <si>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</si>
  <si>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</si>
  <si>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</si>
  <si>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</si>
  <si>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</si>
  <si>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</si>
  <si>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</si>
  <si>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</si>
  <si>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</si>
  <si>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</si>
  <si>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</si>
  <si>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</si>
  <si>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</si>
  <si>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</si>
  <si>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</si>
  <si>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</si>
  <si>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</si>
  <si>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</si>
  <si>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</si>
  <si>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</si>
  <si>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</si>
  <si>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</si>
  <si>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</si>
  <si>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</si>
  <si>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</si>
  <si>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</si>
  <si>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</si>
  <si>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</si>
  <si>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</si>
  <si>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</si>
  <si>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</si>
  <si>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</si>
  <si>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</si>
  <si>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</si>
  <si>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</si>
  <si>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</si>
  <si>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</si>
  <si>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</si>
  <si>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</si>
  <si>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</si>
  <si>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</si>
  <si>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</si>
  <si>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</si>
  <si>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</si>
  <si>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</si>
  <si>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</si>
  <si>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</si>
  <si>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</si>
  <si>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</si>
  <si>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</si>
  <si>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</si>
  <si>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</si>
  <si>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</si>
  <si>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</si>
  <si>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</si>
  <si>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</si>
  <si>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</si>
  <si>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</si>
  <si>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</si>
  <si>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</si>
  <si>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</si>
  <si>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</si>
  <si>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</si>
  <si>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</si>
  <si>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</si>
  <si>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</si>
  <si>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</si>
  <si>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</si>
  <si>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</si>
  <si>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</si>
  <si>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</si>
  <si>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</si>
  <si>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</si>
  <si>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</si>
  <si>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</si>
  <si>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</si>
  <si>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</si>
  <si>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</si>
  <si>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</si>
  <si>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</si>
  <si>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</si>
  <si>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</si>
  <si>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</si>
  <si>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</si>
  <si>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</si>
  <si>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</si>
  <si>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</si>
  <si>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</si>
  <si>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</si>
  <si>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</si>
  <si>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</si>
  <si>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</si>
  <si>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</si>
  <si>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</si>
  <si>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</si>
  <si>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</si>
  <si>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</si>
  <si>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</si>
  <si>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</si>
  <si>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</si>
  <si>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</si>
  <si>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</si>
  <si>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</si>
  <si>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</si>
  <si>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</si>
  <si>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</si>
  <si>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</si>
  <si>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</si>
  <si>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</si>
  <si>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</si>
  <si>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</si>
  <si>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</si>
  <si>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</si>
  <si>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</si>
  <si>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</si>
  <si>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</si>
  <si>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</si>
  <si>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</si>
  <si>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</si>
  <si>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</si>
  <si>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</si>
  <si>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</si>
  <si>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</si>
  <si>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</si>
  <si>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</si>
  <si>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</si>
  <si>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</si>
  <si>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</si>
  <si>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</si>
  <si>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</si>
  <si>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</si>
  <si>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</si>
  <si>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</si>
  <si>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</si>
  <si>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</si>
  <si>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</si>
  <si>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</si>
  <si>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</si>
  <si>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</si>
  <si>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</si>
  <si>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</si>
  <si>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</si>
  <si>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</si>
  <si>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</si>
  <si>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</si>
  <si>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</si>
  <si>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</si>
  <si>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</si>
  <si>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</si>
  <si>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</si>
  <si>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</si>
  <si>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</si>
  <si>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</si>
  <si>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</si>
  <si>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</si>
  <si>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</si>
  <si>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</si>
  <si>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</si>
  <si>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</si>
  <si>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</si>
  <si>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</si>
  <si>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</si>
  <si>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</si>
  <si>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</si>
  <si>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</si>
  <si>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</si>
  <si>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</si>
  <si>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</si>
  <si>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</si>
  <si>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</si>
  <si>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</si>
  <si>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</si>
  <si>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</si>
  <si>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</si>
  <si>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</si>
  <si>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</si>
  <si>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</si>
  <si>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</si>
  <si>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</si>
  <si>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</si>
  <si>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</si>
  <si>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</si>
  <si>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</si>
  <si>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</si>
  <si>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</si>
  <si>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</si>
  <si>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</si>
  <si>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</si>
  <si>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</si>
  <si>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</si>
  <si>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</si>
  <si>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</si>
  <si>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</si>
  <si>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</si>
  <si>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</si>
  <si>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</si>
  <si>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</si>
  <si>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</si>
  <si>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</si>
  <si>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</si>
  <si>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</si>
  <si>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</si>
  <si>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</si>
  <si>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</si>
  <si>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</si>
  <si>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</si>
  <si>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</si>
  <si>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</si>
  <si>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</si>
  <si>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</si>
  <si>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</si>
  <si>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</si>
  <si>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</si>
  <si>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</si>
  <si>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</si>
  <si>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</si>
  <si>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</si>
  <si>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</si>
  <si>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</si>
  <si>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</si>
  <si>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</si>
  <si>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</si>
  <si>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</si>
  <si>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</si>
  <si>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</si>
  <si>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</si>
  <si>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</si>
  <si>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</si>
  <si>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</si>
  <si>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</si>
  <si>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</si>
  <si>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</si>
  <si>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</si>
  <si>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</si>
  <si>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</si>
  <si>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</si>
  <si>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</si>
  <si>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</si>
  <si>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</si>
  <si>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</si>
  <si>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</si>
  <si>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</si>
  <si>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</si>
  <si>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</si>
  <si>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</si>
  <si>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</si>
  <si>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</si>
  <si>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</si>
  <si>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</si>
  <si>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</si>
  <si>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</si>
  <si>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</si>
  <si>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</si>
  <si>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</si>
  <si>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</si>
  <si>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</si>
  <si>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</si>
  <si>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</si>
  <si>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</si>
  <si>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</si>
  <si>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</si>
  <si>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</si>
  <si>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</si>
  <si>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</si>
  <si>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</si>
  <si>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</si>
  <si>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</si>
  <si>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</si>
  <si>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</si>
  <si>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</si>
  <si>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</si>
  <si>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</si>
  <si>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</si>
  <si>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</si>
  <si>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</si>
  <si>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</si>
  <si>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</si>
  <si>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</si>
  <si>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</si>
  <si>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</si>
  <si>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</si>
  <si>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</si>
  <si>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</si>
  <si>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</si>
  <si>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</si>
  <si>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</si>
  <si>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</si>
  <si>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</si>
  <si>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</si>
  <si>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</si>
  <si>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</si>
  <si>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</si>
  <si>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</si>
  <si>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</si>
  <si>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</si>
  <si>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</si>
  <si>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</si>
  <si>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</si>
  <si>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</si>
  <si>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</si>
  <si>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</si>
  <si>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</si>
  <si>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</si>
  <si>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</si>
  <si>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</si>
  <si>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</si>
  <si>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</si>
  <si>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</si>
  <si>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</si>
  <si>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</si>
  <si>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</si>
  <si>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</si>
  <si>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</si>
  <si>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</si>
  <si>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</si>
  <si>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</si>
  <si>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</si>
  <si>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</si>
  <si>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</si>
  <si>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</si>
  <si>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</si>
  <si>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</si>
  <si>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</si>
  <si>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</si>
  <si>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</si>
  <si>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</si>
  <si>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</si>
  <si>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</si>
  <si>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</si>
  <si>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</si>
  <si>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</si>
  <si>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</si>
  <si>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</si>
  <si>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</si>
  <si>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</si>
  <si>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</si>
  <si>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</si>
  <si>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</si>
  <si>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</si>
  <si>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</si>
  <si>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</si>
  <si>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</si>
  <si>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</si>
  <si>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</si>
  <si>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</si>
  <si>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</si>
  <si>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</si>
  <si>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</si>
  <si>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</si>
  <si>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</si>
  <si>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</si>
  <si>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</si>
  <si>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</si>
  <si>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</si>
  <si>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</si>
  <si>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</si>
  <si>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</si>
  <si>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</si>
  <si>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</si>
  <si>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</si>
  <si>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</si>
  <si>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</si>
  <si>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</si>
  <si>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</si>
  <si>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</si>
  <si>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</si>
  <si>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</si>
  <si>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</si>
  <si>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</si>
  <si>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</si>
  <si>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</si>
  <si>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</si>
  <si>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</si>
  <si>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</si>
  <si>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</si>
  <si>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</si>
  <si>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</si>
  <si>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</si>
  <si>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</si>
  <si>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</si>
  <si>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</si>
  <si>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</si>
  <si>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</si>
  <si>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</si>
  <si>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</si>
  <si>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</si>
  <si>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</si>
  <si>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</si>
  <si>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</si>
  <si>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</si>
  <si>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</si>
  <si>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</si>
  <si>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</si>
  <si>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</si>
  <si>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</si>
  <si>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</si>
  <si>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</si>
  <si>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</si>
  <si>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</si>
  <si>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</si>
  <si>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</si>
  <si>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</si>
  <si>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</si>
  <si>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</si>
  <si>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</si>
  <si>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</si>
  <si>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</si>
  <si>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</si>
  <si>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</si>
  <si>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</si>
  <si>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</si>
  <si>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</si>
  <si>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</si>
  <si>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</si>
  <si>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</si>
  <si>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</si>
  <si>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</si>
  <si>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</si>
  <si>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</si>
  <si>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</si>
  <si>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</si>
  <si>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</si>
  <si>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</si>
  <si>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</si>
  <si>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</si>
  <si>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</si>
  <si>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</si>
  <si>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</si>
  <si>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</si>
  <si>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</si>
  <si>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</si>
  <si>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</si>
  <si>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</si>
  <si>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</si>
  <si>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</si>
  <si>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</si>
  <si>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</si>
  <si>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</si>
  <si>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</si>
  <si>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</si>
  <si>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</si>
  <si>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</si>
  <si>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</si>
  <si>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</si>
  <si>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</si>
  <si>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</si>
  <si>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</si>
  <si>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</si>
  <si>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</si>
  <si>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</si>
  <si>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</si>
  <si>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</si>
  <si>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</si>
  <si>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</si>
  <si>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</si>
  <si>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</si>
  <si>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</si>
  <si>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</si>
  <si>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</si>
  <si>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</si>
  <si>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</si>
  <si>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</si>
  <si>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</si>
  <si>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</si>
  <si>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</si>
  <si>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</si>
  <si>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</si>
  <si>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</si>
  <si>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</si>
  <si>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</si>
  <si>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</si>
  <si>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</si>
  <si>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</si>
  <si>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</si>
  <si>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</si>
  <si>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</si>
  <si>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</si>
  <si>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</si>
  <si>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</si>
  <si>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</si>
  <si>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</si>
  <si>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</si>
  <si>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</si>
  <si>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</si>
  <si>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</si>
  <si>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</si>
  <si>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</si>
  <si>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</si>
  <si>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</si>
  <si>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</si>
  <si>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</si>
  <si>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</si>
  <si>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</si>
  <si>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</si>
  <si>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</si>
  <si>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</si>
  <si>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</si>
  <si>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</si>
  <si>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</si>
  <si>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</si>
  <si>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</si>
  <si>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</si>
  <si>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</si>
  <si>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</si>
  <si>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</si>
  <si>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</si>
  <si>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</si>
  <si>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</si>
  <si>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</si>
  <si>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</si>
  <si>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</si>
  <si>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</si>
  <si>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</si>
  <si>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</si>
  <si>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</si>
  <si>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</si>
  <si>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</si>
  <si>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</si>
  <si>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</si>
  <si>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</si>
  <si>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</si>
  <si>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</si>
  <si>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</si>
  <si>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</si>
  <si>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</si>
  <si>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</si>
  <si>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</si>
  <si>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</si>
  <si>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</si>
  <si>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</si>
  <si>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</si>
  <si>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</si>
  <si>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</si>
  <si>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</si>
  <si>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</si>
  <si>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</si>
  <si>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</si>
  <si>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</si>
  <si>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</si>
  <si>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</si>
  <si>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</si>
  <si>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</si>
  <si>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</si>
  <si>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</si>
  <si>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</si>
  <si>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</si>
  <si>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</si>
  <si>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</si>
  <si>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</si>
  <si>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</si>
  <si>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</si>
  <si>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</si>
  <si>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</si>
  <si>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</si>
  <si>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</si>
  <si>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</si>
  <si>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</si>
  <si>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</si>
  <si>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</si>
  <si>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</si>
  <si>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</si>
  <si>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</si>
  <si>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</si>
  <si>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</si>
  <si>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</si>
  <si>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</si>
  <si>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</si>
  <si>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</si>
  <si>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</si>
  <si>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</si>
  <si>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</si>
  <si>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</si>
  <si>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</si>
  <si>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</si>
  <si>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</si>
  <si>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</si>
  <si>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</si>
  <si>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</si>
  <si>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</si>
  <si>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</si>
  <si>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</si>
  <si>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</si>
  <si>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</si>
  <si>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</si>
  <si>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</si>
  <si>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</si>
  <si>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</si>
  <si>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</si>
  <si>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</si>
  <si>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</si>
  <si>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</si>
  <si>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</si>
  <si>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</si>
  <si>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</si>
  <si>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</si>
  <si>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</si>
  <si>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</si>
  <si>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</si>
  <si>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</si>
  <si>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</si>
  <si>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</si>
  <si>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</si>
  <si>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</si>
  <si>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</si>
  <si>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</si>
  <si>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</si>
  <si>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</si>
  <si>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</si>
  <si>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</si>
  <si>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</si>
  <si>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</si>
  <si>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</si>
  <si>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</si>
  <si>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</si>
  <si>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</si>
  <si>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</si>
  <si>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</si>
  <si>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</si>
  <si>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</si>
  <si>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</si>
  <si>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</si>
  <si>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</si>
  <si>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</si>
  <si>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</si>
  <si>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</si>
  <si>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</si>
  <si>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</si>
  <si>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</si>
  <si>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</si>
  <si>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</si>
  <si>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</si>
  <si>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</si>
  <si>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</si>
  <si>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</si>
  <si>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</si>
  <si>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</si>
  <si>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</si>
  <si>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</si>
  <si>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</si>
  <si>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</si>
  <si>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</si>
  <si>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</si>
  <si>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</si>
  <si>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</si>
  <si>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</si>
  <si>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</si>
  <si>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</si>
  <si>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</si>
  <si>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</si>
  <si>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</si>
  <si>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</si>
  <si>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</si>
  <si>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</si>
  <si>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</si>
  <si>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</si>
  <si>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</si>
  <si>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</si>
  <si>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</si>
  <si>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</si>
  <si>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</si>
  <si>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</si>
  <si>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</si>
  <si>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</si>
  <si>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</si>
  <si>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</si>
  <si>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</si>
  <si>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</si>
  <si>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</si>
  <si>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</si>
  <si>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</si>
  <si>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</si>
  <si>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</si>
  <si>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</si>
  <si>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</si>
  <si>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</si>
  <si>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</si>
  <si>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</si>
  <si>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</si>
  <si>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</si>
  <si>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</si>
  <si>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</si>
  <si>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</si>
  <si>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</si>
  <si>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</si>
  <si>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</si>
  <si>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</si>
  <si>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</si>
  <si>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</si>
  <si>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</si>
  <si>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</si>
  <si>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</si>
  <si>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</si>
  <si>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</si>
  <si>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</si>
  <si>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</si>
  <si>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</si>
  <si>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</si>
  <si>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</si>
  <si>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</si>
  <si>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</si>
  <si>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</si>
  <si>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</si>
  <si>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</si>
  <si>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</si>
  <si>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</si>
  <si>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</si>
  <si>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</si>
  <si>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</si>
  <si>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</si>
  <si>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</si>
  <si>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</si>
  <si>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</si>
  <si>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</si>
  <si>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</si>
  <si>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</si>
  <si>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</si>
  <si>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</si>
  <si>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</si>
  <si>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</si>
  <si>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</si>
  <si>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</si>
  <si>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</si>
  <si>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</si>
  <si>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</si>
  <si>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</si>
  <si>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</si>
  <si>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</si>
  <si>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</si>
  <si>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</si>
  <si>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</si>
  <si>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</si>
  <si>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</si>
  <si>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</si>
  <si>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</si>
  <si>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</si>
  <si>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</si>
  <si>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</si>
  <si>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</si>
  <si>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</si>
  <si>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</si>
  <si>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</si>
  <si>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</si>
  <si>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</si>
  <si>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</si>
  <si>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</si>
  <si>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</si>
  <si>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</si>
  <si>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</si>
  <si>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</si>
  <si>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</si>
  <si>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</si>
  <si>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</si>
  <si>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</si>
  <si>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</si>
  <si>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</si>
  <si>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</si>
  <si>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</si>
  <si>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</si>
  <si>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</si>
  <si>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</si>
  <si>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</si>
  <si>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</si>
  <si>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</si>
  <si>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</si>
  <si>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</si>
  <si>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</si>
  <si>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</si>
  <si>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</si>
  <si>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</si>
  <si>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</si>
  <si>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</si>
  <si>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</si>
  <si>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</si>
  <si>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</si>
  <si>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</si>
  <si>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</si>
  <si>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</si>
  <si>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</si>
  <si>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</si>
  <si>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</si>
  <si>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</si>
  <si>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</si>
  <si>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</si>
  <si>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</si>
  <si>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</si>
  <si>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</si>
  <si>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</si>
  <si>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</si>
  <si>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</si>
  <si>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</si>
  <si>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</si>
  <si>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</si>
  <si>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</si>
  <si>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</si>
  <si>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</si>
  <si>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</si>
  <si>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</si>
  <si>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</si>
  <si>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</si>
  <si>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</si>
  <si>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</si>
  <si>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</si>
  <si>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</si>
  <si>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</si>
  <si>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</si>
  <si>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</si>
  <si>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</si>
  <si>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</si>
  <si>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</si>
  <si>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</si>
  <si>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</si>
  <si>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</si>
  <si>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</si>
  <si>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</si>
  <si>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</si>
  <si>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</si>
  <si>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</si>
  <si>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</si>
  <si>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</si>
  <si>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</si>
  <si>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</si>
  <si>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</si>
  <si>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</si>
  <si>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</si>
  <si>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</si>
  <si>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</si>
  <si>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</si>
  <si>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</si>
  <si>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</si>
  <si>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</si>
  <si>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</si>
  <si>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</si>
  <si>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</si>
  <si>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</si>
  <si>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</si>
  <si>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</si>
  <si>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</si>
  <si>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</si>
  <si>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</si>
  <si>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</si>
  <si>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</si>
  <si>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</si>
  <si>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</si>
  <si>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</si>
  <si>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</si>
  <si>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</si>
  <si>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</si>
  <si>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</si>
  <si>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</si>
  <si>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</si>
  <si>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</si>
  <si>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</si>
  <si>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</si>
  <si>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</si>
  <si>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</si>
  <si>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</si>
  <si>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</si>
  <si>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</si>
  <si>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</si>
  <si>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</si>
  <si>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</si>
  <si>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</si>
  <si>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</si>
  <si>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</si>
  <si>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</si>
  <si>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</si>
  <si>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</si>
  <si>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</si>
  <si>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</si>
  <si>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</si>
  <si>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</si>
  <si>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</si>
  <si>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</si>
  <si>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</si>
  <si>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</si>
  <si>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</si>
  <si>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</si>
  <si>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</si>
  <si>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</si>
  <si>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</si>
  <si>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</si>
  <si>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</si>
  <si>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</si>
  <si>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</si>
  <si>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</si>
  <si>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</si>
  <si>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</si>
  <si>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</si>
  <si>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</si>
  <si>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</si>
  <si>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</si>
  <si>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</si>
  <si>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</si>
  <si>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</si>
  <si>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</si>
  <si>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</si>
  <si>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</si>
  <si>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</si>
  <si>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</si>
  <si>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</si>
  <si>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</si>
  <si>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</si>
  <si>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</si>
  <si>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</si>
  <si>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</si>
  <si>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</si>
  <si>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</si>
  <si>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</si>
  <si>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</si>
  <si>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</si>
  <si>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</si>
  <si>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</si>
  <si>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</si>
  <si>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</si>
  <si>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</si>
  <si>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</si>
  <si>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</si>
  <si>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</si>
  <si>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</si>
  <si>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</si>
  <si>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</si>
  <si>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</si>
  <si>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</si>
  <si>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</si>
  <si>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</si>
  <si>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</si>
  <si>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</si>
  <si>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</si>
  <si>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</si>
  <si>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</si>
  <si>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</si>
  <si>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</si>
  <si>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</si>
  <si>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</si>
  <si>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</si>
  <si>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</si>
  <si>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</si>
  <si>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</si>
  <si>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</si>
  <si>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</si>
  <si>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</si>
  <si>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</si>
  <si>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</si>
  <si>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</si>
  <si>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</si>
  <si>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</si>
  <si>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</si>
  <si>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</si>
  <si>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</si>
  <si>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</si>
  <si>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</si>
  <si>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</si>
  <si>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</si>
  <si>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</si>
  <si>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</si>
  <si>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</si>
  <si>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</si>
  <si>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</si>
  <si>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</si>
  <si>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</si>
  <si>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</si>
  <si>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</si>
  <si>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</si>
  <si>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</si>
  <si>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</si>
  <si>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</si>
  <si>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</si>
  <si>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</si>
  <si>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</si>
  <si>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</si>
  <si>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</si>
  <si>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</si>
  <si>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</si>
  <si>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</si>
  <si>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</si>
  <si>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</si>
  <si>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</si>
  <si>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</si>
  <si>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</si>
  <si>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</si>
  <si>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</si>
  <si>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</si>
  <si>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</si>
  <si>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</si>
  <si>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</si>
  <si>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</si>
  <si>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</si>
  <si>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</si>
  <si>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</si>
  <si>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</si>
  <si>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</si>
  <si>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</si>
  <si>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</si>
  <si>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</si>
  <si>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</si>
  <si>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</si>
  <si>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</si>
  <si>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</si>
  <si>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</si>
  <si>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</si>
  <si>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</si>
  <si>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</si>
  <si>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</si>
  <si>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</si>
  <si>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</si>
  <si>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</si>
  <si>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</si>
  <si>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</si>
  <si>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</si>
  <si>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</si>
  <si>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</si>
  <si>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</si>
  <si>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</si>
  <si>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</si>
  <si>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</si>
  <si>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</si>
  <si>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</si>
  <si>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</si>
  <si>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</si>
  <si>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</si>
  <si>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</si>
  <si>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</si>
  <si>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</si>
  <si>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</si>
  <si>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</si>
  <si>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</si>
  <si>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</si>
  <si>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</si>
  <si>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</si>
  <si>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</si>
  <si>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</si>
  <si>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</si>
  <si>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</si>
  <si>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</si>
  <si>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</si>
  <si>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</si>
  <si>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</si>
  <si>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</si>
  <si>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</si>
  <si>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</si>
  <si>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</si>
  <si>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</si>
  <si>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</si>
  <si>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</si>
  <si>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</si>
  <si>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</si>
  <si>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</si>
  <si>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</si>
  <si>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</si>
  <si>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</si>
  <si>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</si>
  <si>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</si>
  <si>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</si>
  <si>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</si>
  <si>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</si>
  <si>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</si>
  <si>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</si>
  <si>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</si>
  <si>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</si>
  <si>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</si>
  <si>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</si>
  <si>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</si>
  <si>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</si>
  <si>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</si>
  <si>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</si>
  <si>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</si>
  <si>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</si>
  <si>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</si>
  <si>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</si>
  <si>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</si>
  <si>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</si>
  <si>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</si>
  <si>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</si>
  <si>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</si>
  <si>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</si>
  <si>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</si>
  <si>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</si>
  <si>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</si>
  <si>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</si>
  <si>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</si>
  <si>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</si>
  <si>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</si>
  <si>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</si>
  <si>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</si>
  <si>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</si>
  <si>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</si>
  <si>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</si>
  <si>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</si>
  <si>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</si>
  <si>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</si>
  <si>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</si>
  <si>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</si>
  <si>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</si>
  <si>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</si>
  <si>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</si>
  <si>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</si>
  <si>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</si>
  <si>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</si>
  <si>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</si>
  <si>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</si>
  <si>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</si>
  <si>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</si>
  <si>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</si>
  <si>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</si>
  <si>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</si>
  <si>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</si>
  <si>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</si>
  <si>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</si>
  <si>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</si>
  <si>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</si>
  <si>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</si>
  <si>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</si>
  <si>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</si>
  <si>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</si>
  <si>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</si>
  <si>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</si>
  <si>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</si>
  <si>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</si>
  <si>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</si>
  <si>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</si>
  <si>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</si>
  <si>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</si>
  <si>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</si>
  <si>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</si>
  <si>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</si>
  <si>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</si>
  <si>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</si>
  <si>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</si>
  <si>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</si>
  <si>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</si>
  <si>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</si>
  <si>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</si>
  <si>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</si>
  <si>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</si>
  <si>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</si>
  <si>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</si>
  <si>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</si>
  <si>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</si>
  <si>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</si>
  <si>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</si>
  <si>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</si>
  <si>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</si>
  <si>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</si>
  <si>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</si>
  <si>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</si>
  <si>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</si>
  <si>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</si>
  <si>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</si>
  <si>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</si>
  <si>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</si>
  <si>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</si>
  <si>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</si>
  <si>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</si>
  <si>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</si>
  <si>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</si>
  <si>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</si>
  <si>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</si>
  <si>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</si>
  <si>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</si>
  <si>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</si>
  <si>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</si>
  <si>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</si>
  <si>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</si>
  <si>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</si>
  <si>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</si>
  <si>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</si>
  <si>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</si>
  <si>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</si>
  <si>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</si>
  <si>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</si>
  <si>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</si>
  <si>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</si>
  <si>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</si>
  <si>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</si>
  <si>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</si>
  <si>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</si>
  <si>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</si>
  <si>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</si>
  <si>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</si>
  <si>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</si>
  <si>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</si>
  <si>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</si>
  <si>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</si>
  <si>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</si>
  <si>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</si>
  <si>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</si>
  <si>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</si>
  <si>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</si>
  <si>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</si>
  <si>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</si>
  <si>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</si>
  <si>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</si>
  <si>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</si>
  <si>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</si>
  <si>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</si>
  <si>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</si>
  <si>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</si>
  <si>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</si>
  <si>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</si>
  <si>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</si>
  <si>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</si>
  <si>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</si>
  <si>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</si>
  <si>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</si>
  <si>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</si>
  <si>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</si>
  <si>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</si>
  <si>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</si>
  <si>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</si>
  <si>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</si>
  <si>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</si>
  <si>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</si>
  <si>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</si>
  <si>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</si>
  <si>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</si>
  <si>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</si>
  <si>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</si>
  <si>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</si>
  <si>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</si>
  <si>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</si>
  <si>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</si>
  <si>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</si>
  <si>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</si>
  <si>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</si>
  <si>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</si>
  <si>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</si>
  <si>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</si>
  <si>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</si>
  <si>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</si>
  <si>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</si>
  <si>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</si>
  <si>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</si>
  <si>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</si>
  <si>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</si>
  <si>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</si>
  <si>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</si>
  <si>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</si>
  <si>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</si>
  <si>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</si>
  <si>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</si>
  <si>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</si>
  <si>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</si>
  <si>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</si>
  <si>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</si>
  <si>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</si>
  <si>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</si>
  <si>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</si>
  <si>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</si>
  <si>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</si>
  <si>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</si>
  <si>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</si>
  <si>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</si>
  <si>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</si>
  <si>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</si>
  <si>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</si>
  <si>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</si>
  <si>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</si>
  <si>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</si>
  <si>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</si>
  <si>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</si>
  <si>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</si>
  <si>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</si>
  <si>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</si>
  <si>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</si>
  <si>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</si>
  <si>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</si>
  <si>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</si>
  <si>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</si>
  <si>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</si>
  <si>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</si>
  <si>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</si>
  <si>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</si>
  <si>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</si>
  <si>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</si>
  <si>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</si>
  <si>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</si>
  <si>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</si>
  <si>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</si>
  <si>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</si>
  <si>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</si>
  <si>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</si>
  <si>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</si>
  <si>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</si>
  <si>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</si>
  <si>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</si>
  <si>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</si>
  <si>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</si>
  <si>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</si>
  <si>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</si>
  <si>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</si>
  <si>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</si>
  <si>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</si>
  <si>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</si>
  <si>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</si>
  <si>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</si>
  <si>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</si>
  <si>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</si>
  <si>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</si>
  <si>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</si>
  <si>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</si>
  <si>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</si>
  <si>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</si>
  <si>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</si>
  <si>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</si>
  <si>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</si>
  <si>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</si>
  <si>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</si>
  <si>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</si>
  <si>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</si>
  <si>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</si>
  <si>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</si>
  <si>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</si>
  <si>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</si>
  <si>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</si>
  <si>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</si>
  <si>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</si>
  <si>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</si>
  <si>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</si>
  <si>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</si>
  <si>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</si>
  <si>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</si>
  <si>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</si>
  <si>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</si>
  <si>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</si>
  <si>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</si>
  <si>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</si>
  <si>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</si>
  <si>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</si>
  <si>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</si>
  <si>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</si>
  <si>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</si>
  <si>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</si>
  <si>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</si>
  <si>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</si>
  <si>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</si>
  <si>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</si>
  <si>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</si>
  <si>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</si>
  <si>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</si>
  <si>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</si>
  <si>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</si>
  <si>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</si>
  <si>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</si>
  <si>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</si>
  <si>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</si>
  <si>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</si>
  <si>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</si>
  <si>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</si>
  <si>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</si>
  <si>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</si>
  <si>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</si>
  <si>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</si>
  <si>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</si>
  <si>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</si>
  <si>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</si>
  <si>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</si>
  <si>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</si>
  <si>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</si>
  <si>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</si>
  <si>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</si>
  <si>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</si>
  <si>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</si>
  <si>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</si>
  <si>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</si>
  <si>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</si>
  <si>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</si>
  <si>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</si>
  <si>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</si>
  <si>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</si>
  <si>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</si>
  <si>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</si>
  <si>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</si>
  <si>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</si>
  <si>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</si>
  <si>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</si>
  <si>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</si>
  <si>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</si>
  <si>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</si>
  <si>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</si>
  <si>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</si>
  <si>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</si>
  <si>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</si>
  <si>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</si>
  <si>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</si>
  <si>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</si>
  <si>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</si>
  <si>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</si>
  <si>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</si>
  <si>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</si>
  <si>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</si>
  <si>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</si>
  <si>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</si>
  <si>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</si>
  <si>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</si>
  <si>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</si>
  <si>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</si>
  <si>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</si>
  <si>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</si>
  <si>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</si>
  <si>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</si>
  <si>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</si>
  <si>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</si>
  <si>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</si>
  <si>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</si>
  <si>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</si>
  <si>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</si>
  <si>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</si>
  <si>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</si>
  <si>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</si>
  <si>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</si>
  <si>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</si>
  <si>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</si>
  <si>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</si>
  <si>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</si>
  <si>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</si>
  <si>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</si>
  <si>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</si>
  <si>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</si>
  <si>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</si>
  <si>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</si>
  <si>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</si>
  <si>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</si>
  <si>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</si>
  <si>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</si>
  <si>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</si>
  <si>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</si>
  <si>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</si>
  <si>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</si>
  <si>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</si>
  <si>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</si>
  <si>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</si>
  <si>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</si>
  <si>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</si>
  <si>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</si>
  <si>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</si>
  <si>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</si>
  <si>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</si>
  <si>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</si>
  <si>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</si>
  <si>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</si>
  <si>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</si>
  <si>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</si>
  <si>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</si>
  <si>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</si>
  <si>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</si>
  <si>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</si>
  <si>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</si>
  <si>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</si>
  <si>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</si>
  <si>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</si>
  <si>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</si>
  <si>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</si>
  <si>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</si>
  <si>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</si>
  <si>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</si>
  <si>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</si>
  <si>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</si>
  <si>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</si>
  <si>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</si>
  <si>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</si>
  <si>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</si>
  <si>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</si>
  <si>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</si>
  <si>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</si>
  <si>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</si>
  <si>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</si>
  <si>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</si>
  <si>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</si>
  <si>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</si>
  <si>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</si>
  <si>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</si>
  <si>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</si>
  <si>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</si>
  <si>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</si>
  <si>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</si>
  <si>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</si>
  <si>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</si>
  <si>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</si>
  <si>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</si>
  <si>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</si>
  <si>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</si>
  <si>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</si>
  <si>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</si>
  <si>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</si>
  <si>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</si>
  <si>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</si>
  <si>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</si>
  <si>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</si>
  <si>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</si>
  <si>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</si>
  <si>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</si>
  <si>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</si>
  <si>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</si>
  <si>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</si>
  <si>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</si>
  <si>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</si>
  <si>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</si>
  <si>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</si>
  <si>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</si>
  <si>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</si>
  <si>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</si>
  <si>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</si>
  <si>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</si>
  <si>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</si>
  <si>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</si>
  <si>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</si>
  <si>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</si>
  <si>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</si>
  <si>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</si>
  <si>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</si>
  <si>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</si>
  <si>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</si>
  <si>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</si>
  <si>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</si>
  <si>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</si>
  <si>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</si>
  <si>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</si>
  <si>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</si>
  <si>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</si>
  <si>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</si>
  <si>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</si>
  <si>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</si>
  <si>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</si>
  <si>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</si>
  <si>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</si>
  <si>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</si>
  <si>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</si>
  <si>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</si>
  <si>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</si>
  <si>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</si>
  <si>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</si>
  <si>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</si>
  <si>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</si>
  <si>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</si>
  <si>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</si>
  <si>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</si>
  <si>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</si>
  <si>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</si>
  <si>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</si>
  <si>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</si>
  <si>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</si>
  <si>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</si>
  <si>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</si>
  <si>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</si>
  <si>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</si>
  <si>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</si>
  <si>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</si>
  <si>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</si>
  <si>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</si>
  <si>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</si>
  <si>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</si>
  <si>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</si>
  <si>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</si>
  <si>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</si>
  <si>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</si>
  <si>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</si>
  <si>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</si>
  <si>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</si>
  <si>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</si>
  <si>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</si>
  <si>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</si>
  <si>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</si>
  <si>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</si>
  <si>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</si>
  <si>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</si>
  <si>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</si>
  <si>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</si>
  <si>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</si>
  <si>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</si>
  <si>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</si>
  <si>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</si>
  <si>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</si>
  <si>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</si>
  <si>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</si>
  <si>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</si>
  <si>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</si>
  <si>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</si>
  <si>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</si>
  <si>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</si>
  <si>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</si>
  <si>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</si>
  <si>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</si>
  <si>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</si>
  <si>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</si>
  <si>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</si>
  <si>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</si>
  <si>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</si>
  <si>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</si>
  <si>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</si>
  <si>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</si>
  <si>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</si>
  <si>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</si>
  <si>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</si>
  <si>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</si>
  <si>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</si>
  <si>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</si>
  <si>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</si>
  <si>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</si>
  <si>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</si>
  <si>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</si>
  <si>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</si>
  <si>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</si>
  <si>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</si>
  <si>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</si>
  <si>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</si>
  <si>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</si>
  <si>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</si>
  <si>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</si>
  <si>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</si>
  <si>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</si>
  <si>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</si>
  <si>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</si>
  <si>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</si>
  <si>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</si>
  <si>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</si>
  <si>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</si>
  <si>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</si>
  <si>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</si>
  <si>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</si>
  <si>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</si>
  <si>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</si>
  <si>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</si>
  <si>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</si>
  <si>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</si>
  <si>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</si>
  <si>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</si>
  <si>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</si>
  <si>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</si>
  <si>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</si>
  <si>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</si>
  <si>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</si>
  <si>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</si>
  <si>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</si>
  <si>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</si>
  <si>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</si>
  <si>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</si>
  <si>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</si>
  <si>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</si>
  <si>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</si>
  <si>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</si>
  <si>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</si>
  <si>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</si>
  <si>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</si>
  <si>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</si>
  <si>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</si>
  <si>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</si>
  <si>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</si>
  <si>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</si>
  <si>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</si>
  <si>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</si>
  <si>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</si>
  <si>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</si>
  <si>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</si>
  <si>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</si>
  <si>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</si>
  <si>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</si>
  <si>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</si>
  <si>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</si>
  <si>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</si>
  <si>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</si>
  <si>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</si>
  <si>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</si>
  <si>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</si>
  <si>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</si>
  <si>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</si>
  <si>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</si>
  <si>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</si>
  <si>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</si>
  <si>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</si>
  <si>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</si>
  <si>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</si>
  <si>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</si>
  <si>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</si>
  <si>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</si>
  <si>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</si>
  <si>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</si>
  <si>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</si>
  <si>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</si>
  <si>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</si>
  <si>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</si>
  <si>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</si>
  <si>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</si>
  <si>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</si>
  <si>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</si>
  <si>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</si>
  <si>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</si>
  <si>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</si>
  <si>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</si>
  <si>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</si>
  <si>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</si>
  <si>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</si>
  <si>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</si>
  <si>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</si>
  <si>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</si>
  <si>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</si>
  <si>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</si>
  <si>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</si>
  <si>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</si>
  <si>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</si>
  <si>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</si>
  <si>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</si>
  <si>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</si>
  <si>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</si>
  <si>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</si>
  <si>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</si>
  <si>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</si>
  <si>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</si>
  <si>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</si>
  <si>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</si>
  <si>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</si>
  <si>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</si>
  <si>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</si>
  <si>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</si>
  <si>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</si>
  <si>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</si>
  <si>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</si>
  <si>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</si>
  <si>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</si>
  <si>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</si>
  <si>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</si>
  <si>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</si>
  <si>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</si>
  <si>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</si>
  <si>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</si>
  <si>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</si>
  <si>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</si>
  <si>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</si>
  <si>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</si>
  <si>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</si>
  <si>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</si>
  <si>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</si>
  <si>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</si>
  <si>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</si>
  <si>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</si>
  <si>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</si>
  <si>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</si>
  <si>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</si>
  <si>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</si>
  <si>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</si>
  <si>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</si>
  <si>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</si>
  <si>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</si>
  <si>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</si>
  <si>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</si>
  <si>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</si>
  <si>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</si>
  <si>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</si>
  <si>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</si>
  <si>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</si>
  <si>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</si>
  <si>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</si>
  <si>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</si>
  <si>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</si>
  <si>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</si>
  <si>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</si>
  <si>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</si>
  <si>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</si>
  <si>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</si>
  <si>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</si>
  <si>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</si>
  <si>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</si>
  <si>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</si>
  <si>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</si>
  <si>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</si>
  <si>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</si>
  <si>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</si>
  <si>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</si>
  <si>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</si>
  <si>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</si>
  <si>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</si>
  <si>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</si>
  <si>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</si>
  <si>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</si>
  <si>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</si>
  <si>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</si>
  <si>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</si>
  <si>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</si>
  <si>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</si>
  <si>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</si>
  <si>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</si>
  <si>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</si>
  <si>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</si>
  <si>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</si>
  <si>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</si>
  <si>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</si>
  <si>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</si>
  <si>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</si>
  <si>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</si>
  <si>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</si>
  <si>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</si>
  <si>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</si>
  <si>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</si>
  <si>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</si>
  <si>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</si>
  <si>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</si>
  <si>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</si>
  <si>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</si>
  <si>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</si>
  <si>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</si>
  <si>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</si>
  <si>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</si>
  <si>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</si>
  <si>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</si>
  <si>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</si>
  <si>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</si>
  <si>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</si>
  <si>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</si>
  <si>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</si>
  <si>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</si>
  <si>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</si>
  <si>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</si>
  <si>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</si>
  <si>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</si>
  <si>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</si>
  <si>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</si>
  <si>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</si>
  <si>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</si>
  <si>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</si>
  <si>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</si>
  <si>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</si>
  <si>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</si>
  <si>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</si>
  <si>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</si>
  <si>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</si>
  <si>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</si>
  <si>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</si>
  <si>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</si>
  <si>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</si>
  <si>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</si>
  <si>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</si>
  <si>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</si>
  <si>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</si>
  <si>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</si>
  <si>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</si>
  <si>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</si>
  <si>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</si>
  <si>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</si>
  <si>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</si>
  <si>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</si>
  <si>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</si>
  <si>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</si>
  <si>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</si>
  <si>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</si>
  <si>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</si>
  <si>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</si>
  <si>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</si>
  <si>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</si>
  <si>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</si>
  <si>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</si>
  <si>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</si>
  <si>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</si>
  <si>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</si>
  <si>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</si>
  <si>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</si>
  <si>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</si>
  <si>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</si>
  <si>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</si>
  <si>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</si>
  <si>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</si>
  <si>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</si>
  <si>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</si>
  <si>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</si>
  <si>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</si>
  <si>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</si>
  <si>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</si>
  <si>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</si>
  <si>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</si>
  <si>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</si>
  <si>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</si>
  <si>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</si>
  <si>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</si>
  <si>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</si>
  <si>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</si>
  <si>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</si>
  <si>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</si>
  <si>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</si>
  <si>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</si>
  <si>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</si>
  <si>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</si>
  <si>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</si>
  <si>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</si>
  <si>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</si>
  <si>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</si>
  <si>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</si>
  <si>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</si>
  <si>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</si>
  <si>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</si>
  <si>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</si>
  <si>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</si>
  <si>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</si>
  <si>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</si>
  <si>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</si>
  <si>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</si>
  <si>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</si>
  <si>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</si>
  <si>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</si>
  <si>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</si>
  <si>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</si>
  <si>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</si>
  <si>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</si>
  <si>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</si>
  <si>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</si>
  <si>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</si>
  <si>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</si>
  <si>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</si>
  <si>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</si>
  <si>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</si>
  <si>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</si>
  <si>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</si>
  <si>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</si>
  <si>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</si>
  <si>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</si>
  <si>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</si>
  <si>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</si>
  <si>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</si>
  <si>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</si>
  <si>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</si>
  <si>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</si>
  <si>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</si>
  <si>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</si>
  <si>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</si>
  <si>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</si>
  <si>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</si>
  <si>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</si>
  <si>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</si>
  <si>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</si>
  <si>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</si>
  <si>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</si>
  <si>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</si>
  <si>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</si>
  <si>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</si>
  <si>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</si>
  <si>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</si>
  <si>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</si>
  <si>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</si>
  <si>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</si>
  <si>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</si>
  <si>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</si>
  <si>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</si>
  <si>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</si>
  <si>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</si>
  <si>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</si>
  <si>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</si>
  <si>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</si>
  <si>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</si>
  <si>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</si>
  <si>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</si>
  <si>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</si>
  <si>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</si>
  <si>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</si>
  <si>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</si>
  <si>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</si>
  <si>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</si>
  <si>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</si>
  <si>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</si>
  <si>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</si>
  <si>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</si>
  <si>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</si>
  <si>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</si>
  <si>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</si>
  <si>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</si>
  <si>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</si>
  <si>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</si>
  <si>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</si>
  <si>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</si>
  <si>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</si>
  <si>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</si>
  <si>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</si>
  <si>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</si>
  <si>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</si>
  <si>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</si>
  <si>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</si>
  <si>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</si>
  <si>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</si>
  <si>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</si>
  <si>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</si>
  <si>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</si>
  <si>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</si>
  <si>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</si>
  <si>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</si>
  <si>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</si>
  <si>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</si>
  <si>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</si>
  <si>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</si>
  <si>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</si>
  <si>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</si>
  <si>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</si>
  <si>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</si>
  <si>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</si>
  <si>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</si>
  <si>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</si>
  <si>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</si>
  <si>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</si>
  <si>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</si>
  <si>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</si>
  <si>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</si>
  <si>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</si>
  <si>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</si>
  <si>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</si>
  <si>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</si>
  <si>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</si>
  <si>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</si>
  <si>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</si>
  <si>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</si>
  <si>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</si>
  <si>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</si>
  <si>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</si>
  <si>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</si>
  <si>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</si>
  <si>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</si>
  <si>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</si>
  <si>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</si>
  <si>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</si>
  <si>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</si>
  <si>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</si>
  <si>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</si>
  <si>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</si>
  <si>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</si>
  <si>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</si>
  <si>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</si>
  <si>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</si>
  <si>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</si>
  <si>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</si>
  <si>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</si>
  <si>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</si>
  <si>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</si>
  <si>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</si>
  <si>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</si>
  <si>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</si>
  <si>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</si>
  <si>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</si>
  <si>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</si>
  <si>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</si>
  <si>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</si>
  <si>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</si>
  <si>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</si>
  <si>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</si>
  <si>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</si>
  <si>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</si>
  <si>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</si>
  <si>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</si>
  <si>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</si>
  <si>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</si>
  <si>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</si>
  <si>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</si>
  <si>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</si>
  <si>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</si>
  <si>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</si>
  <si>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</si>
  <si>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</si>
  <si>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</si>
  <si>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</si>
  <si>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</si>
  <si>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</si>
  <si>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</si>
  <si>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</si>
  <si>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</si>
  <si>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</si>
  <si>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</si>
  <si>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</si>
  <si>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</si>
  <si>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</si>
  <si>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</si>
  <si>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</si>
  <si>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</si>
  <si>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</si>
  <si>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</si>
  <si>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</si>
  <si>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</si>
  <si>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</si>
  <si>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</si>
  <si>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</si>
  <si>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</si>
  <si>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</si>
  <si>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</si>
  <si>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</si>
  <si>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</si>
  <si>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</si>
  <si>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</si>
  <si>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</si>
  <si>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</si>
  <si>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</si>
  <si>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</si>
  <si>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</si>
  <si>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</si>
  <si>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</si>
  <si>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</si>
  <si>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</si>
  <si>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</si>
  <si>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</si>
  <si>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</si>
  <si>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</si>
  <si>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</si>
  <si>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</si>
  <si>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</si>
  <si>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</si>
  <si>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</si>
  <si>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</si>
  <si>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</si>
  <si>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</si>
  <si>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</si>
  <si>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</si>
  <si>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</si>
  <si>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</si>
  <si>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</si>
  <si>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</si>
  <si>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</si>
  <si>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</si>
  <si>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</si>
  <si>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</si>
  <si>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</si>
  <si>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</si>
  <si>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</si>
  <si>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</si>
  <si>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</si>
  <si>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</si>
  <si>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</si>
  <si>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</si>
  <si>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</si>
  <si>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</si>
  <si>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</si>
  <si>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</si>
  <si>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</si>
  <si>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</si>
  <si>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</si>
  <si>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</si>
  <si>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</si>
  <si>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</si>
  <si>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</si>
  <si>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</si>
  <si>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</si>
  <si>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</si>
  <si>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</si>
  <si>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</si>
  <si>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</si>
  <si>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</si>
  <si>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</si>
  <si>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</si>
  <si>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</si>
  <si>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</si>
  <si>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</si>
  <si>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</si>
  <si>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</si>
  <si>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</si>
  <si>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</si>
  <si>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</si>
  <si>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</si>
  <si>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</si>
  <si>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</si>
  <si>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</si>
  <si>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</si>
  <si>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</si>
  <si>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</si>
  <si>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</si>
  <si>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</si>
  <si>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</si>
  <si>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</si>
  <si>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</si>
  <si>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</si>
  <si>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</si>
  <si>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</si>
  <si>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</si>
  <si>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</si>
  <si>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</si>
  <si>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</si>
  <si>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</si>
  <si>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</si>
  <si>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</si>
  <si>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</si>
  <si>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</si>
  <si>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</si>
  <si>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</si>
  <si>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</si>
  <si>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</si>
  <si>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</si>
  <si>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</si>
  <si>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</si>
  <si>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</si>
  <si>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</si>
  <si>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</si>
  <si>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</si>
  <si>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</si>
  <si>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</si>
  <si>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</si>
  <si>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</si>
  <si>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</si>
  <si>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</si>
  <si>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</si>
  <si>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</si>
  <si>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</si>
  <si>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</si>
  <si>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</si>
  <si>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</si>
  <si>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</si>
  <si>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</si>
  <si>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</si>
  <si>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</si>
  <si>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</si>
  <si>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</si>
  <si>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</si>
  <si>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</si>
  <si>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</si>
  <si>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</si>
  <si>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</si>
  <si>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</si>
  <si>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</si>
  <si>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</si>
  <si>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</si>
  <si>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</si>
  <si>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</si>
  <si>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</si>
  <si>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</si>
  <si>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</si>
  <si>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</si>
  <si>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</si>
  <si>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</si>
  <si>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</si>
  <si>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</si>
  <si>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</si>
  <si>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</si>
  <si>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</si>
  <si>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</si>
  <si>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</si>
  <si>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</si>
  <si>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</si>
  <si>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</si>
  <si>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</si>
  <si>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</si>
  <si>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</si>
  <si>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</si>
  <si>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</si>
  <si>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</si>
  <si>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</si>
  <si>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</si>
  <si>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</si>
  <si>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</si>
  <si>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</si>
  <si>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</si>
  <si>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</si>
  <si>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</si>
  <si>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</si>
  <si>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</si>
  <si>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</si>
  <si>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</si>
  <si>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</si>
  <si>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</si>
  <si>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</si>
  <si>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</si>
  <si>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</si>
  <si>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</si>
  <si>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</si>
  <si>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</si>
  <si>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</si>
  <si>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</si>
  <si>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</si>
  <si>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</si>
  <si>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</si>
  <si>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</si>
  <si>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</si>
  <si>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</si>
  <si>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</si>
  <si>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</si>
  <si>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</si>
  <si>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</si>
  <si>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</si>
  <si>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</si>
  <si>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</si>
  <si>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</si>
  <si>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</si>
  <si>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</si>
  <si>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</si>
  <si>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</si>
  <si>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</si>
  <si>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</si>
  <si>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</si>
  <si>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</si>
  <si>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</si>
  <si>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</si>
  <si>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</si>
  <si>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</si>
  <si>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</si>
  <si>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</si>
  <si>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</si>
  <si>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</si>
  <si>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</si>
  <si>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</si>
  <si>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</si>
  <si>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</si>
  <si>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</si>
  <si>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</si>
  <si>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</si>
  <si>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</si>
  <si>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</si>
  <si>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</si>
  <si>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</si>
  <si>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</si>
  <si>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</si>
  <si>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</si>
  <si>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</si>
  <si>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</si>
  <si>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</si>
  <si>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</si>
  <si>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</si>
  <si>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</si>
  <si>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</si>
  <si>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</si>
  <si>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</si>
  <si>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</si>
  <si>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</si>
  <si>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</si>
  <si>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</si>
  <si>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</si>
  <si>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</si>
  <si>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</si>
  <si>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</si>
  <si>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</si>
  <si>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</si>
  <si>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</si>
  <si>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</si>
  <si>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</si>
  <si>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</si>
  <si>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</si>
  <si>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</si>
  <si>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</si>
  <si>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</si>
  <si>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</si>
  <si>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</si>
  <si>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</si>
  <si>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</si>
  <si>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</si>
  <si>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</si>
  <si>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</si>
  <si>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</si>
  <si>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</si>
  <si>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</si>
  <si>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</si>
  <si>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</si>
  <si>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</si>
  <si>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</si>
  <si>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</si>
  <si>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</si>
  <si>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</si>
  <si>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</si>
  <si>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</si>
  <si>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</si>
  <si>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</si>
  <si>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</si>
  <si>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</si>
  <si>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</si>
  <si>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</si>
  <si>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</si>
  <si>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</si>
  <si>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</si>
  <si>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</si>
  <si>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</si>
  <si>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</si>
  <si>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</si>
  <si>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</si>
  <si>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</si>
  <si>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</si>
  <si>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</si>
  <si>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</si>
  <si>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</si>
  <si>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</si>
  <si>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</si>
  <si>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</si>
  <si>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</si>
  <si>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</si>
  <si>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</si>
  <si>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</si>
  <si>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</si>
  <si>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</si>
  <si>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</si>
  <si>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</si>
  <si>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</si>
  <si>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</si>
  <si>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</si>
  <si>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</si>
  <si>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</si>
  <si>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</si>
  <si>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</si>
  <si>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</si>
  <si>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</si>
  <si>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</si>
  <si>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</si>
  <si>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</si>
  <si>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</si>
  <si>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</si>
  <si>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</si>
  <si>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</si>
  <si>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</si>
  <si>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</si>
  <si>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</si>
  <si>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</si>
  <si>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</si>
  <si>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</si>
  <si>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</si>
  <si>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</si>
  <si>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</si>
  <si>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</si>
  <si>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</si>
  <si>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</si>
  <si>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</si>
  <si>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</si>
  <si>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</si>
  <si>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</si>
  <si>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</si>
  <si>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</si>
  <si>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</si>
  <si>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</si>
  <si>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</si>
  <si>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</si>
  <si>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</si>
  <si>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</si>
  <si>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</si>
  <si>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</si>
  <si>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</si>
  <si>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</si>
  <si>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</si>
  <si>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</si>
  <si>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</si>
  <si>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</si>
  <si>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</si>
  <si>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</si>
  <si>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</si>
  <si>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</si>
  <si>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</si>
  <si>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</si>
  <si>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</si>
  <si>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</si>
  <si>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</si>
  <si>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</si>
  <si>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</si>
  <si>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</si>
  <si>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</si>
  <si>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</si>
  <si>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</si>
  <si>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</si>
  <si>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</si>
  <si>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</si>
  <si>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</si>
  <si>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</si>
  <si>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</si>
  <si>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</si>
  <si>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</si>
  <si>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</si>
  <si>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</si>
  <si>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</si>
  <si>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</si>
  <si>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</si>
  <si>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</si>
  <si>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</si>
  <si>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</si>
  <si>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</si>
  <si>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</si>
  <si>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</si>
  <si>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</si>
  <si>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</si>
  <si>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</si>
  <si>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</si>
  <si>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</si>
  <si>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</si>
  <si>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</si>
  <si>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</si>
  <si>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</si>
  <si>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</si>
  <si>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</si>
  <si>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</si>
  <si>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</si>
  <si>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</si>
  <si>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</si>
  <si>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</si>
  <si>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</si>
  <si>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</si>
  <si>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</si>
  <si>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</si>
  <si>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</si>
  <si>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</si>
  <si>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</si>
  <si>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</si>
  <si>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</si>
  <si>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</si>
  <si>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</si>
  <si>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</si>
  <si>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</si>
  <si>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</si>
  <si>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</si>
  <si>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</si>
  <si>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</si>
  <si>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</si>
  <si>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</si>
  <si>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</si>
  <si>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</si>
  <si>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</si>
  <si>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</si>
  <si>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</si>
  <si>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</si>
  <si>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</si>
  <si>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</si>
  <si>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</si>
  <si>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</si>
  <si>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</si>
  <si>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</si>
  <si>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</si>
  <si>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</si>
  <si>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</si>
  <si>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</si>
  <si>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</si>
  <si>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</si>
  <si>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</si>
  <si>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</si>
  <si>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</si>
  <si>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</si>
  <si>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</si>
  <si>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</si>
  <si>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</si>
  <si>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</si>
  <si>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</si>
  <si>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</si>
  <si>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</si>
  <si>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</si>
  <si>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</si>
  <si>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</si>
  <si>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</si>
  <si>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</si>
  <si>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</si>
  <si>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</si>
  <si>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</si>
  <si>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</si>
  <si>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</si>
  <si>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</si>
  <si>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</si>
  <si>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</si>
  <si>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</si>
  <si>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</si>
  <si>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</si>
  <si>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</si>
  <si>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</si>
  <si>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</si>
  <si>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</si>
  <si>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</si>
  <si>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</si>
  <si>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</si>
  <si>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</si>
  <si>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</si>
  <si>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</si>
  <si>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</si>
  <si>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</si>
  <si>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</si>
  <si>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</si>
  <si>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</si>
  <si>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</si>
  <si>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</si>
  <si>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</si>
  <si>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</si>
  <si>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</si>
  <si>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</si>
  <si>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</si>
  <si>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</si>
  <si>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</si>
  <si>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</si>
  <si>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</si>
  <si>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</si>
  <si>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</si>
  <si>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</si>
  <si>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</si>
  <si>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</si>
  <si>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</si>
  <si>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</si>
  <si>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</si>
  <si>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</si>
  <si>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</si>
  <si>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</si>
  <si>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</si>
  <si>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</si>
  <si>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</si>
  <si>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</si>
  <si>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</si>
  <si>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</si>
  <si>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</si>
  <si>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</si>
  <si>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</si>
  <si>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</si>
  <si>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</si>
  <si>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</si>
  <si>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</si>
  <si>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</si>
  <si>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</si>
  <si>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</si>
  <si>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</si>
  <si>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</si>
  <si>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</si>
  <si>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</si>
  <si>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</si>
  <si>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</si>
  <si>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</si>
  <si>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</si>
  <si>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</si>
  <si>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</si>
  <si>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</si>
  <si>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</si>
  <si>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</si>
  <si>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</si>
  <si>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</si>
  <si>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</si>
  <si>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</si>
  <si>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</si>
  <si>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</si>
  <si>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</si>
  <si>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</si>
  <si>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</si>
  <si>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</si>
  <si>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</si>
  <si>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</si>
  <si>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</si>
  <si>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</si>
  <si>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</si>
  <si>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</si>
  <si>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</si>
  <si>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</si>
  <si>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</si>
  <si>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</si>
  <si>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</si>
  <si>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</si>
  <si>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</si>
  <si>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</si>
  <si>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</si>
  <si>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</si>
  <si>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</si>
  <si>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</si>
  <si>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</si>
  <si>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</si>
  <si>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</si>
  <si>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</si>
  <si>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</si>
  <si>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</si>
  <si>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</si>
  <si>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</si>
  <si>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</si>
  <si>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</si>
  <si>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</si>
  <si>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</si>
  <si>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</si>
  <si>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</si>
  <si>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</si>
  <si>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</si>
  <si>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</si>
  <si>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</si>
  <si>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</si>
  <si>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</si>
  <si>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</si>
  <si>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</si>
  <si>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</si>
  <si>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</si>
  <si>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</si>
  <si>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</si>
  <si>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</si>
  <si>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</si>
  <si>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</si>
  <si>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</si>
  <si>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</si>
  <si>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</si>
  <si>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</si>
  <si>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</si>
  <si>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</si>
  <si>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</si>
  <si>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</si>
  <si>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</si>
  <si>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</si>
  <si>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</si>
  <si>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</si>
  <si>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</si>
  <si>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</si>
  <si>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</si>
  <si>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</si>
  <si>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</si>
  <si>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</si>
  <si>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</si>
  <si>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</si>
  <si>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</si>
  <si>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</si>
  <si>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</si>
  <si>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</si>
  <si>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</si>
  <si>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</si>
  <si>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</si>
  <si>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</si>
  <si>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</si>
  <si>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</si>
  <si>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</si>
  <si>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</si>
  <si>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</si>
  <si>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</si>
  <si>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</si>
  <si>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</si>
  <si>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</si>
  <si>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</si>
  <si>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</si>
  <si>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</si>
  <si>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</si>
  <si>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</si>
  <si>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</si>
  <si>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</si>
  <si>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</si>
  <si>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</si>
  <si>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</si>
  <si>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</si>
  <si>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</si>
  <si>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</si>
  <si>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</si>
  <si>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</si>
  <si>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</si>
  <si>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</si>
  <si>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</si>
  <si>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</si>
  <si>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</si>
  <si>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</si>
  <si>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</si>
  <si>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</si>
  <si>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</si>
  <si>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</si>
  <si>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</si>
  <si>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</si>
  <si>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</si>
  <si>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</si>
  <si>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</si>
  <si>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</si>
  <si>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</si>
  <si>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</si>
  <si>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</si>
  <si>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</si>
  <si>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</si>
  <si>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</si>
  <si>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</si>
  <si>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</si>
  <si>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</si>
  <si>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</si>
  <si>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</si>
  <si>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</si>
  <si>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</si>
  <si>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</si>
  <si>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</si>
  <si>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</si>
  <si>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</si>
  <si>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</si>
  <si>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</si>
  <si>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</si>
  <si>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</si>
  <si>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</si>
  <si>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</si>
  <si>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</si>
  <si>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</si>
  <si>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</si>
  <si>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</si>
  <si>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</si>
  <si>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</si>
  <si>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</si>
  <si>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</si>
  <si>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</si>
  <si>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</si>
  <si>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</si>
  <si>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</si>
  <si>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</si>
  <si>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</si>
  <si>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</si>
  <si>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</si>
  <si>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</si>
  <si>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</si>
  <si>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</si>
  <si>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</si>
  <si>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</si>
  <si>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</si>
  <si>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</si>
  <si>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</si>
  <si>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</si>
  <si>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</si>
  <si>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</si>
  <si>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</si>
  <si>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</si>
  <si>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</si>
  <si>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</si>
  <si>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</si>
  <si>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</si>
  <si>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</si>
  <si>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</si>
  <si>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</si>
  <si>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</si>
  <si>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</si>
  <si>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</si>
  <si>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</si>
  <si>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</si>
  <si>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</si>
  <si>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</si>
  <si>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</si>
  <si>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</si>
  <si>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</si>
  <si>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</si>
  <si>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</si>
  <si>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</si>
  <si>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</si>
  <si>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</si>
  <si>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</si>
  <si>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</si>
  <si>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</si>
  <si>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</si>
  <si>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</si>
  <si>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</si>
  <si>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</si>
  <si>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</si>
  <si>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</si>
  <si>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</si>
  <si>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</si>
  <si>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</si>
  <si>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</si>
  <si>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</si>
  <si>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</si>
  <si>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</si>
  <si>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</si>
  <si>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</si>
  <si>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</si>
  <si>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</si>
  <si>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</si>
  <si>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</si>
  <si>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</si>
  <si>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</si>
  <si>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</si>
  <si>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</si>
  <si>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</si>
  <si>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</si>
  <si>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</si>
  <si>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</si>
  <si>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</si>
  <si>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</si>
  <si>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</si>
  <si>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</si>
  <si>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</si>
  <si>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</si>
  <si>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</si>
  <si>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</si>
  <si>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</si>
  <si>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</si>
  <si>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</si>
  <si>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</si>
  <si>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</si>
  <si>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</si>
  <si>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</si>
  <si>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</si>
  <si>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</si>
  <si>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</si>
  <si>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</si>
  <si>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</si>
  <si>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</si>
  <si>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</si>
  <si>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</si>
  <si>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</si>
  <si>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</si>
  <si>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</si>
  <si>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</si>
  <si>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</si>
  <si>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</si>
  <si>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</si>
  <si>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</si>
  <si>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</si>
  <si>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</si>
  <si>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</si>
  <si>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</si>
  <si>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</si>
  <si>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</si>
  <si>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</si>
  <si>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</si>
  <si>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</si>
  <si>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</si>
  <si>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</si>
  <si>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</si>
  <si>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</si>
  <si>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</si>
  <si>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</si>
  <si>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</si>
  <si>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</si>
  <si>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</si>
  <si>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</si>
  <si>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</si>
  <si>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</si>
  <si>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</si>
  <si>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</si>
  <si>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</si>
  <si>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</si>
  <si>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</si>
  <si>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</si>
  <si>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</si>
  <si>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</si>
  <si>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</si>
  <si>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</si>
  <si>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</si>
  <si>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</si>
  <si>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</si>
  <si>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</si>
  <si>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</si>
  <si>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</si>
  <si>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</si>
  <si>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</si>
  <si>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</si>
  <si>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</si>
  <si>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</si>
  <si>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</si>
  <si>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</si>
  <si>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</si>
  <si>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</si>
  <si>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</si>
  <si>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</si>
  <si>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</si>
  <si>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</si>
  <si>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</si>
  <si>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</si>
  <si>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</si>
  <si>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</si>
  <si>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</si>
  <si>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</si>
  <si>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</si>
  <si>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</si>
  <si>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</si>
  <si>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</si>
  <si>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</si>
  <si>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</si>
  <si>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</si>
  <si>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</si>
  <si>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</si>
  <si>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</si>
  <si>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</si>
  <si>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</si>
  <si>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</si>
  <si>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</si>
  <si>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</si>
  <si>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</si>
  <si>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</si>
  <si>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</si>
  <si>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</si>
  <si>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</si>
  <si>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</si>
  <si>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</si>
  <si>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</si>
  <si>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</si>
  <si>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</si>
  <si>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</si>
  <si>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</si>
  <si>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</si>
  <si>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</si>
  <si>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</si>
  <si>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</si>
  <si>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</si>
  <si>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</si>
  <si>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</si>
  <si>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</si>
  <si>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</si>
  <si>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</si>
  <si>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</si>
  <si>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</si>
  <si>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</si>
  <si>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</si>
  <si>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</si>
  <si>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</si>
  <si>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</si>
  <si>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</si>
  <si>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</si>
  <si>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</si>
  <si>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</si>
  <si>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</si>
  <si>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</si>
  <si>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</si>
  <si>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</si>
  <si>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</si>
  <si>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</si>
  <si>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</si>
  <si>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</si>
  <si>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</si>
  <si>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</si>
  <si>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</si>
  <si>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</si>
  <si>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</si>
  <si>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</si>
  <si>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</si>
  <si>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</si>
  <si>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</si>
  <si>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</si>
  <si>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</si>
  <si>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</si>
  <si>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</si>
  <si>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</si>
  <si>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</si>
  <si>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</si>
  <si>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</si>
  <si>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</si>
  <si>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</si>
  <si>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</si>
  <si>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</si>
  <si>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</si>
  <si>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</si>
  <si>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</si>
  <si>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</si>
  <si>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</si>
  <si>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</si>
  <si>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</si>
  <si>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</si>
  <si>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</si>
  <si>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</si>
  <si>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</si>
  <si>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</si>
  <si>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</si>
  <si>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</si>
  <si>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</si>
  <si>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</si>
  <si>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</si>
  <si>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</si>
  <si>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</si>
  <si>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</si>
  <si>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</si>
  <si>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</si>
  <si>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</si>
  <si>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</si>
  <si>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</si>
  <si>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</si>
  <si>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</si>
  <si>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</si>
  <si>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</si>
  <si>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</si>
  <si>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</si>
  <si>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</si>
  <si>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</si>
  <si>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</si>
  <si>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</si>
  <si>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</si>
  <si>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</si>
  <si>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</si>
  <si>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</si>
  <si>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</si>
  <si>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</si>
  <si>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</si>
  <si>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</si>
  <si>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</si>
  <si>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</si>
  <si>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</si>
  <si>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</si>
  <si>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</si>
  <si>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</si>
  <si>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</si>
  <si>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</si>
  <si>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</si>
  <si>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</si>
  <si>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</si>
  <si>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</si>
  <si>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</si>
  <si>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</si>
  <si>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</si>
  <si>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</si>
  <si>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</si>
  <si>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</si>
  <si>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</si>
  <si>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</si>
  <si>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</si>
  <si>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</si>
  <si>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</si>
  <si>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</si>
  <si>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</si>
  <si>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</si>
  <si>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</si>
  <si>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</si>
  <si>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</si>
  <si>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</si>
  <si>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</si>
  <si>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</si>
  <si>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</si>
  <si>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</si>
  <si>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</si>
  <si>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</si>
  <si>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</si>
  <si>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</si>
  <si>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</si>
  <si>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</si>
  <si>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</si>
  <si>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</si>
  <si>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</si>
  <si>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</si>
  <si>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</si>
  <si>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</si>
  <si>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</si>
  <si>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</si>
  <si>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</si>
  <si>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</si>
  <si>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</si>
  <si>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</si>
  <si>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</si>
  <si>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</si>
  <si>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</si>
  <si>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</si>
  <si>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</si>
  <si>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</si>
  <si>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</si>
  <si>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</si>
  <si>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</si>
  <si>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</si>
  <si>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</si>
  <si>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</si>
  <si>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</si>
  <si>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</si>
  <si>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</si>
  <si>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</si>
  <si>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</si>
  <si>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</si>
  <si>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</si>
  <si>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</si>
  <si>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</si>
  <si>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</si>
  <si>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</si>
  <si>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</si>
  <si>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</si>
  <si>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</si>
  <si>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</si>
  <si>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</si>
  <si>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</si>
  <si>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</si>
  <si>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</si>
  <si>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</si>
  <si>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</si>
  <si>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</si>
  <si>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</si>
  <si>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</si>
  <si>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</si>
  <si>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</si>
  <si>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</si>
  <si>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</si>
  <si>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</si>
  <si>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</si>
  <si>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</si>
  <si>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</si>
  <si>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</si>
  <si>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</si>
  <si>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</si>
  <si>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</si>
  <si>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</si>
  <si>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</si>
  <si>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</si>
  <si>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</si>
  <si>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</si>
  <si>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</si>
  <si>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</si>
  <si>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</si>
  <si>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</si>
  <si>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</si>
  <si>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</si>
  <si>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</si>
  <si>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</si>
  <si>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</si>
  <si>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</si>
  <si>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</si>
  <si>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</si>
  <si>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</si>
  <si>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</si>
  <si>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</si>
  <si>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</si>
  <si>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</si>
  <si>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</si>
  <si>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</si>
  <si>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</si>
  <si>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</si>
  <si>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</si>
  <si>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</si>
  <si>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</si>
  <si>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</si>
  <si>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</si>
  <si>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</si>
  <si>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</si>
  <si>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</si>
  <si>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</si>
  <si>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</si>
  <si>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</si>
  <si>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</si>
  <si>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</si>
  <si>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</si>
  <si>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</si>
  <si>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</si>
  <si>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</si>
  <si>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</si>
  <si>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</si>
  <si>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</si>
  <si>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</si>
  <si>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</si>
  <si>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</si>
  <si>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</si>
  <si>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</si>
  <si>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</si>
  <si>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</si>
  <si>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</si>
  <si>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</si>
  <si>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</si>
  <si>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</si>
  <si>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</si>
  <si>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</si>
  <si>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</si>
  <si>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</si>
  <si>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</si>
  <si>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</si>
  <si>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</si>
  <si>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</si>
  <si>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</si>
  <si>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</si>
  <si>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</si>
  <si>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</si>
  <si>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</si>
  <si>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</si>
  <si>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</si>
  <si>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</si>
  <si>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</si>
  <si>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</si>
  <si>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</si>
  <si>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</si>
  <si>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</si>
  <si>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</si>
  <si>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</si>
  <si>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</si>
  <si>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</si>
  <si>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</si>
  <si>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</si>
  <si>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</si>
  <si>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</si>
  <si>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</si>
  <si>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</si>
  <si>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</si>
  <si>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</si>
  <si>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</si>
  <si>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</si>
  <si>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</si>
  <si>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</si>
  <si>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</si>
  <si>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</si>
  <si>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</si>
  <si>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</si>
  <si>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</si>
  <si>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</si>
  <si>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</si>
  <si>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</si>
  <si>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</si>
  <si>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</si>
  <si>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</si>
  <si>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</si>
  <si>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</si>
  <si>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</si>
  <si>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</si>
  <si>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</si>
  <si>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</si>
  <si>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</si>
  <si>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</si>
  <si>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</si>
  <si>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</si>
  <si>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</si>
  <si>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</si>
  <si>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</si>
  <si>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</si>
  <si>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</si>
  <si>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</si>
  <si>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</si>
  <si>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</si>
  <si>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</si>
  <si>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</si>
  <si>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</si>
  <si>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</si>
  <si>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</si>
  <si>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</si>
  <si>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</si>
  <si>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</si>
  <si>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</si>
  <si>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</si>
  <si>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</si>
  <si>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</si>
  <si>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</si>
  <si>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</si>
  <si>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</si>
  <si>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</si>
  <si>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</si>
  <si>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</si>
  <si>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</si>
  <si>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</si>
  <si>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</si>
  <si>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</si>
  <si>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</si>
  <si>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</si>
  <si>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</si>
  <si>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</si>
  <si>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</si>
  <si>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</si>
  <si>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</si>
  <si>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</si>
  <si>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</si>
  <si>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</si>
  <si>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</si>
  <si>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</si>
  <si>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</si>
  <si>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</si>
  <si>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</si>
  <si>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</si>
  <si>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</si>
  <si>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</si>
  <si>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</si>
  <si>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</si>
  <si>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</si>
  <si>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</si>
  <si>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</si>
  <si>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</si>
  <si>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</si>
  <si>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</si>
  <si>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</si>
  <si>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</si>
  <si>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</si>
  <si>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</si>
  <si>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</si>
  <si>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</si>
  <si>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</si>
  <si>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</si>
  <si>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</si>
  <si>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</si>
  <si>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</si>
  <si>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</si>
  <si>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</si>
  <si>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</si>
  <si>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</si>
  <si>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</si>
  <si>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</si>
  <si>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</si>
  <si>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</si>
  <si>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</si>
  <si>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</si>
  <si>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</si>
  <si>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</si>
  <si>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</si>
  <si>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</si>
  <si>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</si>
  <si>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</si>
  <si>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</si>
  <si>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</si>
  <si>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</si>
  <si>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</si>
  <si>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</si>
  <si>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</si>
  <si>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</si>
  <si>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</si>
  <si>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</si>
  <si>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</si>
  <si>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</si>
  <si>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</si>
  <si>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</si>
  <si>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</si>
  <si>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</si>
  <si>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</si>
  <si>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</si>
  <si>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</si>
  <si>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</si>
  <si>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</si>
  <si>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</si>
  <si>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</si>
  <si>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</si>
  <si>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</si>
  <si>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</si>
  <si>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</si>
  <si>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</si>
  <si>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</si>
  <si>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</si>
  <si>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</si>
  <si>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</si>
  <si>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</si>
  <si>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</si>
  <si>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</si>
  <si>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</si>
  <si>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</si>
  <si>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</si>
  <si>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</si>
  <si>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</si>
  <si>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</si>
  <si>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</si>
  <si>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</si>
  <si>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</si>
  <si>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</si>
  <si>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</si>
  <si>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</si>
  <si>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</si>
  <si>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</si>
  <si>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</si>
  <si>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</si>
  <si>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</si>
  <si>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</si>
  <si>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</si>
  <si>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</si>
  <si>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</si>
  <si>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</si>
  <si>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</si>
  <si>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</si>
  <si>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</si>
  <si>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</si>
  <si>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</si>
  <si>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</si>
  <si>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</si>
  <si>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</si>
  <si>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</si>
  <si>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</si>
  <si>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</si>
  <si>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</si>
  <si>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</si>
  <si>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</si>
  <si>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</si>
  <si>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</si>
  <si>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</si>
  <si>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</si>
  <si>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</si>
  <si>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</si>
  <si>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</si>
  <si>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</si>
  <si>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</si>
  <si>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</si>
  <si>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</si>
  <si>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</si>
  <si>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</si>
  <si>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</si>
  <si>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</si>
  <si>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</si>
  <si>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</si>
  <si>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</si>
  <si>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</si>
  <si>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</si>
  <si>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</si>
  <si>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</si>
  <si>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</si>
  <si>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</si>
  <si>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</si>
  <si>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</si>
  <si>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</si>
  <si>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</si>
  <si>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</si>
  <si>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</si>
  <si>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</si>
  <si>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</si>
  <si>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</si>
  <si>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</si>
  <si>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</si>
  <si>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</si>
  <si>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</si>
  <si>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</si>
  <si>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</si>
  <si>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</si>
  <si>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</si>
  <si>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</si>
  <si>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</si>
  <si>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</si>
  <si>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</si>
  <si>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</si>
  <si>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</si>
  <si>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</si>
  <si>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</si>
  <si>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</si>
  <si>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</si>
  <si>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</si>
  <si>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</si>
  <si>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</si>
  <si>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</si>
  <si>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</si>
  <si>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</si>
  <si>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</si>
  <si>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</si>
  <si>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</si>
  <si>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</si>
  <si>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</si>
  <si>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</si>
  <si>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</si>
  <si>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</si>
  <si>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</si>
  <si>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</si>
  <si>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</si>
  <si>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</si>
  <si>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</si>
  <si>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</si>
  <si>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</si>
  <si>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</si>
  <si>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</si>
  <si>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</si>
  <si>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</si>
  <si>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</si>
  <si>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</si>
  <si>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</si>
  <si>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</si>
  <si>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</si>
  <si>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</si>
  <si>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</si>
  <si>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</si>
  <si>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</si>
  <si>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</si>
  <si>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</si>
  <si>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</si>
  <si>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</si>
  <si>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</si>
  <si>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</si>
  <si>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</si>
  <si>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</si>
  <si>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</si>
  <si>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</si>
  <si>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</si>
  <si>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</si>
  <si>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</si>
  <si>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</si>
  <si>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</si>
  <si>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</si>
  <si>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</si>
  <si>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</si>
  <si>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</si>
  <si>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</si>
  <si>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</si>
  <si>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</si>
  <si>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</si>
  <si>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</si>
  <si>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</si>
  <si>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</si>
  <si>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</si>
  <si>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</si>
  <si>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</si>
  <si>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</si>
  <si>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</si>
  <si>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</si>
  <si>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</si>
  <si>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</si>
  <si>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</si>
  <si>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</si>
  <si>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</si>
  <si>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</si>
  <si>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</si>
  <si>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</si>
  <si>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</si>
  <si>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</si>
  <si>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</si>
  <si>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</si>
  <si>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</si>
  <si>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</si>
  <si>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</si>
  <si>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</si>
  <si>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</si>
  <si>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</si>
  <si>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</si>
  <si>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</si>
  <si>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</si>
  <si>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</si>
  <si>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</si>
  <si>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</si>
  <si>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</si>
  <si>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</si>
  <si>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</si>
  <si>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</si>
  <si>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</si>
  <si>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</si>
  <si>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</si>
  <si>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</si>
  <si>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</si>
  <si>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</si>
  <si>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</si>
  <si>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</si>
  <si>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</si>
  <si>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</si>
  <si>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</si>
  <si>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</si>
  <si>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</si>
  <si>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</si>
  <si>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</si>
  <si>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</si>
  <si>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</si>
  <si>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</si>
  <si>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</si>
  <si>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</si>
  <si>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</si>
  <si>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</si>
  <si>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</si>
  <si>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</si>
  <si>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</si>
  <si>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</si>
  <si>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</si>
  <si>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</si>
  <si>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</si>
  <si>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</si>
  <si>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</si>
  <si>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</si>
  <si>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</si>
  <si>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</si>
  <si>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</si>
  <si>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</si>
  <si>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</si>
  <si>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</si>
  <si>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</si>
  <si>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</si>
  <si>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</si>
  <si>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</si>
  <si>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</si>
  <si>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</si>
  <si>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</si>
  <si>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</si>
  <si>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</si>
  <si>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</si>
  <si>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</si>
  <si>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</si>
  <si>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</si>
  <si>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</si>
  <si>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</si>
  <si>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</si>
  <si>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</si>
  <si>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</si>
  <si>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</si>
  <si>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</si>
  <si>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</si>
  <si>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</si>
  <si>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</si>
  <si>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</si>
  <si>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</si>
  <si>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</si>
  <si>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</si>
  <si>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</si>
  <si>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</si>
  <si>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</si>
  <si>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</si>
  <si>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</si>
  <si>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</si>
  <si>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</si>
  <si>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</si>
  <si>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</si>
  <si>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</si>
  <si>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</si>
  <si>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</si>
  <si>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</si>
  <si>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</si>
  <si>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</si>
  <si>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</si>
  <si>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</si>
  <si>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</si>
  <si>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</si>
  <si>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</si>
  <si>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</si>
  <si>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</si>
  <si>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</si>
  <si>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</si>
  <si>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</si>
  <si>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</si>
  <si>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</si>
  <si>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</si>
  <si>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</si>
  <si>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</si>
  <si>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</si>
  <si>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</si>
  <si>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</si>
  <si>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</si>
  <si>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</si>
  <si>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</si>
  <si>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</si>
  <si>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</si>
  <si>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</si>
  <si>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</si>
  <si>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</si>
  <si>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</si>
  <si>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</si>
  <si>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</si>
  <si>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</si>
  <si>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</si>
  <si>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</si>
  <si>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</si>
  <si>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</si>
  <si>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</si>
  <si>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</si>
  <si>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</si>
  <si>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</si>
  <si>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</si>
  <si>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</si>
  <si>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</si>
  <si>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</si>
  <si>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</si>
  <si>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</si>
  <si>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</si>
  <si>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</si>
  <si>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</si>
  <si>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</si>
  <si>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</si>
  <si>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</si>
  <si>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</si>
  <si>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</si>
  <si>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</si>
  <si>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</si>
  <si>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</si>
  <si>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</si>
  <si>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</si>
  <si>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</si>
  <si>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</si>
  <si>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</si>
  <si>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</si>
  <si>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</si>
  <si>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</si>
  <si>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</si>
  <si>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</si>
  <si>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</si>
  <si>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</si>
  <si>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</si>
  <si>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</si>
  <si>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</si>
  <si>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</si>
  <si>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</si>
  <si>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</si>
  <si>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</si>
  <si>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</si>
  <si>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</si>
  <si>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</si>
  <si>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</si>
  <si>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</si>
  <si>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</si>
  <si>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</si>
  <si>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</si>
  <si>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</si>
  <si>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</si>
  <si>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</si>
  <si>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</si>
  <si>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</si>
  <si>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</si>
  <si>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</si>
  <si>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</si>
  <si>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</si>
  <si>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</si>
  <si>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</si>
  <si>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</si>
  <si>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</si>
  <si>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</si>
  <si>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</si>
  <si>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</si>
  <si>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</si>
  <si>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</si>
  <si>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</si>
  <si>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</si>
  <si>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</si>
  <si>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</si>
  <si>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</si>
  <si>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</si>
  <si>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</si>
  <si>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</si>
  <si>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</si>
  <si>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</si>
  <si>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</si>
  <si>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</si>
  <si>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</si>
  <si>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</si>
  <si>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</si>
  <si>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</si>
  <si>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</si>
  <si>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</si>
  <si>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</si>
  <si>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</si>
  <si>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</si>
  <si>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</si>
  <si>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</si>
  <si>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</si>
  <si>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</si>
  <si>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</si>
  <si>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</si>
  <si>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</si>
  <si>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</si>
  <si>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</si>
  <si>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</si>
  <si>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</si>
  <si>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</si>
  <si>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</si>
  <si>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</si>
  <si>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</si>
  <si>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</si>
  <si>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</si>
  <si>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</si>
  <si>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</si>
  <si>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</si>
  <si>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</si>
  <si>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</si>
  <si>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</si>
  <si>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</si>
  <si>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</si>
  <si>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</si>
  <si>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</si>
  <si>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</si>
  <si>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</si>
  <si>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</si>
  <si>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</si>
  <si>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</si>
  <si>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</si>
  <si>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</si>
  <si>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</si>
  <si>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</si>
  <si>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</si>
  <si>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</si>
  <si>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</si>
  <si>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</si>
  <si>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</si>
  <si>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</si>
  <si>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</si>
  <si>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</si>
  <si>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</si>
  <si>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</si>
  <si>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</si>
  <si>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</si>
  <si>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</si>
  <si>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</si>
  <si>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</si>
  <si>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</si>
  <si>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</si>
  <si>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</si>
  <si>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</si>
  <si>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</si>
  <si>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</si>
  <si>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</si>
  <si>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</si>
  <si>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</si>
  <si>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</si>
  <si>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</si>
  <si>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</si>
  <si>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</si>
  <si>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</si>
  <si>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</si>
  <si>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</si>
  <si>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</si>
  <si>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</si>
  <si>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</si>
  <si>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</si>
  <si>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</si>
  <si>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</si>
  <si>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</si>
  <si>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</si>
  <si>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</si>
  <si>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</si>
  <si>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</si>
  <si>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</si>
  <si>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</si>
  <si>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</si>
  <si>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</si>
  <si>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</si>
  <si>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</si>
  <si>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</si>
  <si>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</si>
  <si>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</si>
  <si>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</si>
  <si>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</si>
  <si>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</si>
  <si>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</si>
  <si>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</si>
  <si>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</si>
  <si>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</si>
  <si>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</si>
  <si>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</si>
  <si>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</si>
  <si>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</si>
  <si>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</si>
  <si>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</si>
  <si>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</si>
  <si>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</si>
  <si>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</si>
  <si>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</si>
  <si>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</si>
  <si>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</si>
  <si>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</si>
  <si>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</si>
  <si>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</si>
  <si>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</si>
  <si>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</si>
  <si>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</si>
  <si>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</si>
  <si>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</si>
  <si>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</si>
  <si>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</si>
  <si>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</si>
  <si>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</si>
  <si>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</si>
  <si>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</si>
  <si>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</si>
  <si>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</si>
  <si>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</si>
  <si>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</si>
  <si>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</si>
  <si>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</si>
  <si>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</si>
  <si>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</si>
  <si>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</si>
  <si>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</si>
  <si>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</si>
  <si>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</si>
  <si>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</si>
  <si>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</si>
  <si>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</si>
  <si>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</si>
  <si>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</si>
  <si>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</si>
  <si>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</si>
  <si>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</si>
  <si>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</si>
  <si>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</si>
  <si>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</si>
  <si>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</si>
  <si>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</si>
  <si>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</si>
  <si>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</si>
  <si>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</si>
  <si>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</si>
  <si>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</si>
  <si>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</si>
  <si>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</si>
  <si>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</si>
  <si>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</si>
  <si>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</si>
  <si>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</si>
  <si>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</si>
  <si>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</si>
  <si>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</si>
  <si>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</si>
  <si>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</si>
  <si>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</si>
  <si>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</si>
  <si>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</si>
  <si>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</si>
  <si>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</si>
  <si>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</si>
  <si>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</si>
  <si>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</si>
  <si>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</si>
  <si>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</si>
  <si>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</si>
  <si>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</si>
  <si>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</si>
  <si>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</si>
  <si>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</si>
  <si>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</si>
  <si>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</si>
  <si>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</si>
  <si>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</si>
  <si>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</si>
  <si>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</si>
  <si>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</si>
  <si>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</si>
  <si>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</si>
  <si>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</si>
  <si>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</si>
  <si>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</si>
  <si>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</si>
  <si>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</si>
  <si>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</si>
  <si>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</si>
  <si>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</si>
  <si>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</si>
  <si>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</si>
  <si>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</si>
  <si>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</si>
  <si>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</si>
  <si>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</si>
  <si>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</si>
  <si>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</si>
  <si>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</si>
  <si>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</si>
  <si>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</si>
  <si>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</si>
  <si>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</si>
  <si>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</si>
  <si>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</si>
  <si>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</si>
  <si>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</si>
  <si>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</si>
  <si>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</si>
  <si>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</si>
  <si>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</si>
  <si>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</si>
  <si>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</si>
  <si>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</si>
  <si>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</si>
  <si>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</si>
  <si>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</si>
  <si>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</si>
  <si>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</si>
  <si>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</si>
  <si>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</si>
  <si>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</si>
  <si>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</si>
  <si>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</si>
  <si>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</si>
  <si>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</si>
  <si>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</si>
  <si>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</si>
  <si>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</si>
  <si>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</si>
  <si>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</si>
  <si>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</si>
  <si>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</si>
  <si>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</si>
  <si>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</si>
  <si>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</si>
  <si>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</si>
  <si>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</si>
  <si>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</si>
  <si>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</si>
  <si>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</si>
  <si>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</si>
  <si>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</si>
  <si>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</si>
  <si>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</si>
  <si>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</si>
  <si>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</si>
  <si>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</si>
  <si>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</si>
  <si>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</si>
  <si>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</si>
  <si>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</si>
  <si>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</si>
  <si>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</si>
  <si>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</si>
  <si>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</si>
  <si>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</si>
  <si>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</si>
  <si>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</si>
  <si>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</si>
  <si>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</si>
  <si>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</si>
  <si>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</si>
  <si>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</si>
  <si>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</si>
  <si>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</si>
  <si>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</si>
  <si>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</si>
  <si>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</si>
  <si>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</si>
  <si>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</si>
  <si>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</si>
  <si>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</si>
  <si>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</si>
  <si>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</si>
  <si>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</si>
  <si>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</si>
  <si>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</si>
  <si>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</si>
  <si>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</si>
  <si>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</si>
  <si>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</si>
  <si>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</si>
  <si>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</si>
  <si>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</si>
  <si>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</si>
  <si>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</si>
  <si>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</si>
  <si>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</si>
  <si>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</si>
  <si>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</si>
  <si>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</si>
  <si>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</si>
  <si>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</si>
  <si>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</si>
  <si>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</si>
  <si>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</si>
  <si>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</si>
  <si>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</si>
  <si>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</si>
  <si>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</si>
  <si>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</si>
  <si>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</si>
  <si>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</si>
  <si>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</si>
  <si>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</si>
  <si>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</si>
  <si>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</si>
  <si>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</si>
  <si>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</si>
  <si>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</si>
  <si>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</si>
  <si>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</si>
  <si>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</si>
  <si>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</si>
  <si>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</si>
  <si>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</si>
  <si>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</si>
  <si>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</si>
  <si>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</si>
  <si>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</si>
  <si>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</si>
  <si>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</si>
  <si>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</si>
  <si>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</si>
  <si>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</si>
  <si>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</si>
  <si>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</si>
  <si>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</si>
  <si>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</si>
  <si>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</si>
  <si>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</si>
  <si>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</si>
  <si>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</si>
  <si>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</si>
  <si>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</si>
  <si>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</si>
  <si>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</si>
  <si>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</si>
  <si>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</si>
  <si>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</si>
  <si>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</si>
  <si>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</si>
  <si>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</si>
  <si>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</si>
  <si>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</si>
  <si>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</si>
  <si>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</si>
  <si>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</si>
  <si>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</si>
  <si>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</si>
  <si>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</si>
  <si>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</si>
  <si>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</si>
  <si>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</si>
  <si>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</si>
  <si>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</si>
  <si>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</si>
  <si>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</si>
  <si>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</si>
  <si>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</si>
  <si>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</si>
  <si>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</si>
  <si>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</si>
  <si>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</si>
  <si>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</si>
  <si>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</si>
  <si>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</si>
  <si>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</si>
  <si>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</si>
  <si>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</si>
  <si>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</si>
  <si>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</si>
  <si>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</si>
  <si>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</si>
  <si>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</si>
  <si>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</si>
  <si>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</si>
  <si>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</si>
  <si>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</si>
  <si>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</si>
  <si>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</si>
  <si>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</si>
  <si>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</si>
  <si>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</si>
  <si>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</si>
  <si>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</si>
  <si>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</si>
  <si>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</si>
  <si>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</si>
  <si>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</si>
  <si>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</si>
  <si>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</si>
  <si>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</si>
  <si>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</si>
  <si>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</si>
  <si>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</si>
  <si>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</si>
  <si>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</si>
  <si>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</si>
  <si>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</si>
  <si>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</si>
  <si>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</si>
  <si>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</si>
  <si>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</si>
  <si>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</si>
  <si>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</si>
  <si>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</si>
  <si>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</si>
  <si>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</si>
  <si>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</si>
  <si>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</si>
  <si>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</si>
  <si>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</si>
  <si>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</si>
  <si>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</si>
  <si>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</si>
  <si>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</si>
  <si>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</si>
  <si>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</si>
  <si>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</si>
  <si>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</si>
  <si>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</si>
  <si>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</si>
  <si>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</si>
  <si>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</si>
  <si>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</si>
  <si>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</si>
  <si>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</si>
  <si>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</si>
  <si>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</si>
  <si>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</si>
  <si>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</si>
  <si>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</si>
  <si>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</si>
  <si>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</si>
  <si>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</si>
  <si>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</si>
  <si>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</si>
  <si>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</si>
  <si>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</si>
  <si>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</si>
  <si>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</si>
  <si>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</si>
  <si>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</si>
  <si>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</si>
  <si>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</si>
  <si>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</si>
  <si>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</si>
  <si>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</si>
  <si>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</si>
  <si>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</si>
  <si>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</si>
  <si>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</si>
  <si>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</si>
  <si>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</si>
  <si>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</si>
  <si>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</si>
  <si>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</si>
  <si>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</si>
  <si>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</si>
  <si>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</si>
  <si>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</si>
  <si>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</si>
  <si>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</si>
  <si>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</si>
  <si>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</si>
  <si>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</si>
  <si>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</si>
  <si>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</si>
  <si>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</si>
  <si>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</si>
  <si>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</si>
  <si>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</si>
  <si>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</si>
  <si>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</si>
  <si>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</si>
  <si>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</si>
  <si>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</si>
  <si>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</si>
  <si>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</si>
  <si>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</si>
  <si>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</si>
  <si>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</si>
  <si>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</si>
  <si>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</si>
  <si>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</si>
  <si>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</si>
  <si>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</si>
  <si>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</si>
  <si>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</si>
  <si>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</si>
  <si>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</si>
  <si>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</si>
  <si>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</si>
  <si>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</si>
  <si>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</si>
  <si>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</si>
  <si>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</si>
  <si>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</si>
  <si>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</si>
  <si>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</si>
  <si>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</si>
  <si>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</si>
  <si>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</si>
  <si>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</si>
  <si>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</si>
  <si>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</si>
  <si>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</si>
  <si>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</si>
  <si>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</si>
  <si>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</si>
  <si>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</si>
  <si>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</si>
  <si>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</si>
  <si>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</si>
  <si>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</si>
  <si>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</si>
  <si>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</si>
  <si>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</si>
  <si>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</si>
  <si>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</si>
  <si>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</si>
  <si>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</si>
  <si>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</si>
  <si>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</si>
  <si>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</si>
  <si>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</si>
  <si>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</si>
  <si>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</si>
  <si>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</si>
  <si>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</si>
  <si>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</si>
  <si>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</si>
  <si>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</si>
  <si>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</si>
  <si>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</si>
  <si>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</si>
  <si>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</si>
  <si>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</si>
  <si>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</si>
  <si>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</si>
  <si>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</si>
  <si>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</si>
  <si>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</si>
  <si>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</si>
  <si>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</si>
  <si>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</si>
  <si>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</si>
  <si>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</si>
  <si>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</si>
  <si>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</si>
  <si>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</si>
  <si>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</si>
  <si>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</si>
  <si>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</si>
  <si>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</si>
  <si>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</si>
  <si>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</si>
  <si>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</si>
  <si>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</si>
  <si>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</si>
  <si>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</si>
  <si>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</si>
  <si>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</si>
  <si>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</si>
  <si>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</si>
  <si>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</si>
  <si>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</si>
  <si>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</si>
  <si>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</si>
  <si>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</si>
  <si>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</si>
  <si>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</si>
  <si>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</si>
  <si>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</si>
  <si>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</si>
  <si>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</si>
  <si>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</si>
  <si>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</si>
  <si>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</si>
  <si>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</si>
  <si>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</si>
  <si>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</si>
  <si>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</si>
  <si>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</si>
  <si>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</si>
  <si>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</si>
  <si>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</si>
  <si>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</si>
  <si>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</si>
  <si>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</si>
  <si>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</si>
  <si>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</si>
  <si>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</si>
  <si>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</si>
  <si>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</si>
  <si>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</si>
  <si>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</si>
  <si>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</si>
  <si>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</si>
  <si>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</si>
  <si>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</si>
  <si>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</si>
  <si>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</si>
  <si>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</si>
  <si>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</si>
  <si>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</si>
  <si>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</si>
  <si>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</si>
  <si>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</si>
  <si>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</si>
  <si>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</si>
  <si>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</si>
  <si>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</si>
  <si>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</si>
  <si>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</si>
  <si>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</si>
  <si>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</si>
  <si>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</si>
  <si>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</si>
  <si>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</si>
  <si>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</si>
  <si>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</si>
  <si>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</si>
  <si>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</si>
  <si>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</si>
  <si>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</si>
  <si>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</si>
  <si>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</si>
  <si>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</si>
  <si>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</si>
  <si>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</si>
  <si>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</si>
  <si>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</si>
  <si>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</si>
  <si>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</si>
  <si>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</si>
  <si>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</si>
  <si>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</si>
  <si>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</si>
  <si>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</si>
  <si>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</si>
  <si>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</si>
  <si>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</si>
  <si>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</si>
  <si>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</si>
  <si>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</si>
  <si>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</si>
  <si>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</si>
  <si>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</si>
  <si>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</si>
  <si>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</si>
  <si>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</si>
  <si>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</si>
  <si>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</si>
  <si>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</si>
  <si>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</si>
  <si>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</si>
  <si>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</si>
  <si>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</si>
  <si>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</si>
  <si>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</si>
  <si>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</si>
  <si>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</si>
  <si>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</si>
  <si>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</si>
  <si>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</si>
  <si>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</si>
  <si>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</si>
  <si>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</si>
  <si>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</si>
  <si>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</si>
  <si>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</si>
  <si>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</si>
  <si>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</si>
  <si>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</si>
  <si>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</si>
  <si>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</si>
  <si>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</si>
  <si>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</si>
  <si>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</si>
  <si>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</si>
  <si>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</si>
  <si>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</si>
  <si>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</si>
  <si>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</si>
  <si>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</si>
  <si>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</si>
  <si>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</si>
  <si>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</si>
  <si>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</si>
  <si>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</si>
  <si>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</si>
  <si>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</si>
  <si>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</si>
  <si>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</si>
  <si>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</si>
  <si>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</si>
  <si>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</si>
  <si>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</si>
  <si>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</si>
  <si>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</si>
  <si>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</si>
  <si>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</si>
  <si>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</si>
  <si>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</si>
  <si>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</si>
  <si>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</si>
  <si>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</si>
  <si>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</si>
  <si>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</si>
  <si>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</si>
  <si>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</si>
  <si>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</si>
  <si>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</si>
  <si>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</si>
  <si>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</si>
  <si>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</si>
  <si>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</si>
  <si>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</si>
  <si>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</si>
  <si>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</si>
  <si>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</si>
  <si>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</si>
  <si>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</si>
  <si>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</si>
  <si>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</si>
  <si>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</si>
  <si>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</si>
  <si>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</si>
  <si>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</si>
  <si>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</si>
  <si>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</si>
  <si>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</si>
  <si>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</si>
  <si>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</si>
  <si>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</si>
  <si>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</si>
  <si>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</si>
  <si>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</si>
  <si>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</si>
  <si>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</si>
  <si>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</si>
  <si>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</si>
  <si>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</si>
  <si>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</si>
  <si>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</si>
  <si>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</si>
  <si>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</si>
  <si>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</si>
  <si>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</si>
  <si>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</si>
  <si>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</si>
  <si>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</si>
  <si>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</si>
  <si>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</si>
  <si>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</si>
  <si>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</si>
  <si>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</si>
  <si>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</si>
  <si>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</si>
  <si>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</si>
  <si>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</si>
  <si>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</si>
  <si>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</si>
  <si>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</si>
  <si>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</si>
  <si>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</si>
  <si>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</si>
  <si>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</si>
  <si>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</si>
  <si>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</si>
  <si>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</si>
  <si>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</si>
  <si>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</si>
  <si>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</si>
  <si>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</si>
  <si>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</si>
  <si>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</si>
  <si>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</si>
  <si>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</si>
  <si>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</si>
  <si>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</si>
  <si>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</si>
  <si>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</si>
  <si>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</si>
  <si>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</si>
  <si>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</si>
  <si>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</si>
  <si>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</si>
  <si>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</si>
  <si>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</si>
  <si>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</si>
  <si>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</si>
  <si>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</si>
  <si>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</si>
  <si>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</si>
  <si>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</si>
  <si>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</si>
  <si>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</si>
  <si>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</si>
  <si>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</si>
  <si>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</si>
  <si>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</si>
  <si>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</si>
  <si>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</si>
  <si>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</si>
  <si>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</si>
  <si>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</si>
  <si>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</si>
  <si>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</si>
  <si>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</si>
  <si>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</si>
  <si>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</si>
  <si>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</si>
  <si>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</si>
  <si>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</si>
  <si>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</si>
  <si>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</si>
  <si>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</si>
  <si>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</si>
  <si>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</si>
  <si>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</si>
  <si>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</si>
  <si>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</si>
  <si>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</si>
  <si>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</si>
  <si>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</si>
  <si>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</si>
  <si>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</si>
  <si>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</si>
  <si>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</si>
  <si>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</si>
  <si>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</si>
  <si>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</si>
  <si>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</si>
  <si>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</si>
  <si>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</si>
  <si>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</si>
  <si>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</si>
  <si>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</si>
  <si>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</si>
  <si>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</si>
  <si>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</si>
  <si>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</si>
  <si>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</si>
  <si>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</si>
  <si>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</si>
  <si>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</si>
  <si>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</si>
  <si>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</si>
  <si>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</si>
  <si>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</si>
  <si>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</si>
  <si>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</si>
  <si>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</si>
  <si>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</si>
  <si>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</si>
  <si>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</si>
  <si>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</si>
  <si>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</si>
  <si>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</si>
  <si>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</si>
  <si>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</si>
  <si>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</si>
  <si>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</si>
  <si>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</si>
  <si>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</si>
  <si>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</si>
  <si>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</si>
  <si>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</si>
  <si>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</si>
  <si>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</si>
  <si>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</si>
  <si>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</si>
  <si>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</si>
  <si>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</si>
  <si>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</si>
  <si>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</si>
  <si>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</si>
  <si>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</si>
  <si>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</si>
  <si>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</si>
  <si>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</si>
  <si>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</si>
  <si>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</si>
  <si>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</si>
  <si>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</si>
  <si>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</si>
  <si>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</si>
  <si>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</si>
  <si>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</si>
  <si>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</si>
  <si>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</si>
  <si>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</si>
  <si>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</si>
  <si>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</si>
  <si>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</si>
  <si>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</si>
  <si>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</si>
  <si>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</si>
  <si>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</si>
  <si>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</si>
  <si>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</si>
  <si>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</si>
  <si>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</si>
  <si>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</si>
  <si>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</si>
  <si>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</si>
  <si>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</si>
  <si>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</si>
  <si>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</si>
  <si>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</si>
  <si>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</si>
  <si>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</si>
  <si>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</si>
  <si>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</si>
  <si>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</si>
  <si>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</si>
  <si>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</si>
  <si>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</si>
  <si>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</si>
  <si>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</si>
  <si>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</si>
  <si>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</si>
  <si>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</si>
  <si>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</si>
  <si>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</si>
  <si>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</si>
  <si>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</si>
  <si>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</si>
  <si>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</si>
  <si>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</si>
  <si>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</si>
  <si>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</si>
  <si>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</si>
  <si>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</si>
  <si>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</si>
  <si>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</si>
  <si>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</si>
  <si>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</si>
  <si>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</si>
  <si>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</si>
  <si>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</si>
  <si>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</si>
  <si>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</si>
  <si>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</si>
  <si>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</si>
  <si>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</si>
  <si>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</si>
  <si>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</si>
  <si>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</si>
  <si>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</si>
  <si>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</si>
  <si>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</si>
  <si>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</si>
  <si>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</si>
  <si>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</si>
  <si>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</si>
  <si>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</si>
  <si>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</si>
  <si>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</si>
  <si>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</si>
  <si>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</si>
  <si>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</si>
  <si>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</si>
  <si>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</si>
  <si>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</si>
  <si>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</si>
  <si>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</si>
  <si>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</si>
  <si>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</si>
  <si>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</si>
  <si>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</si>
  <si>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</si>
  <si>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</si>
  <si>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</si>
  <si>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</si>
  <si>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</si>
  <si>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</si>
  <si>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</si>
  <si>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</si>
  <si>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</si>
  <si>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</si>
  <si>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</si>
  <si>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</si>
  <si>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</si>
  <si>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</si>
  <si>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</si>
  <si>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</si>
  <si>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</si>
  <si>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</si>
  <si>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</si>
  <si>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</si>
  <si>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</si>
  <si>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</si>
  <si>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</si>
  <si>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</si>
  <si>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</si>
  <si>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</si>
  <si>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</si>
  <si>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</si>
  <si>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</si>
  <si>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</si>
  <si>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</si>
  <si>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</si>
  <si>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</si>
  <si>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</si>
  <si>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</si>
  <si>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</si>
  <si>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</si>
  <si>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</si>
  <si>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</si>
  <si>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</si>
  <si>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</si>
  <si>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</si>
  <si>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</si>
  <si>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</si>
  <si>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</si>
  <si>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</si>
  <si>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</si>
  <si>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</si>
  <si>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</si>
  <si>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</si>
  <si>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</si>
  <si>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</si>
  <si>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</si>
  <si>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</si>
  <si>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</si>
  <si>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</si>
  <si>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</si>
  <si>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</si>
  <si>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</si>
  <si>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</si>
  <si>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</si>
  <si>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</si>
  <si>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</si>
  <si>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</si>
  <si>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</si>
  <si>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</si>
  <si>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</si>
  <si>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</si>
  <si>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</si>
  <si>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</si>
  <si>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</si>
  <si>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</si>
  <si>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</si>
  <si>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</si>
  <si>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</si>
  <si>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</si>
  <si>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</si>
  <si>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</si>
  <si>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</si>
  <si>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</si>
  <si>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</si>
  <si>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</si>
  <si>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</si>
  <si>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</si>
  <si>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</si>
  <si>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</si>
  <si>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</si>
  <si>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</si>
  <si>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</si>
  <si>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</si>
  <si>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</si>
  <si>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</si>
  <si>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</si>
  <si>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</si>
  <si>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</si>
  <si>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</si>
  <si>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</si>
  <si>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</si>
  <si>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</si>
  <si>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</si>
  <si>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</si>
  <si>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</si>
  <si>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</si>
  <si>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</si>
  <si>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</si>
  <si>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</si>
  <si>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</si>
  <si>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</si>
  <si>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</si>
  <si>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</si>
  <si>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</si>
  <si>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</si>
  <si>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</si>
  <si>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</si>
  <si>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</si>
  <si>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</si>
  <si>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</si>
  <si>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</si>
  <si>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</si>
  <si>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</si>
  <si>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</si>
  <si>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</si>
  <si>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</si>
  <si>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</si>
  <si>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</si>
  <si>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</si>
  <si>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</si>
  <si>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</si>
  <si>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</si>
  <si>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</si>
  <si>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</si>
  <si>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</si>
  <si>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</si>
  <si>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</si>
  <si>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</si>
  <si>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</si>
  <si>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</si>
  <si>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</si>
  <si>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</si>
  <si>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</si>
  <si>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</si>
  <si>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</si>
  <si>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</si>
  <si>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</si>
  <si>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</si>
  <si>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</si>
  <si>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</si>
  <si>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</si>
  <si>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</si>
  <si>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</si>
  <si>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</si>
  <si>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</si>
  <si>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</si>
  <si>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</si>
  <si>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</si>
  <si>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</si>
  <si>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</si>
  <si>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</si>
  <si>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</si>
  <si>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</si>
  <si>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</si>
  <si>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</si>
  <si>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</si>
  <si>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</si>
  <si>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</si>
  <si>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</si>
  <si>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</si>
  <si>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</si>
  <si>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</si>
  <si>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</si>
  <si>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</si>
  <si>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</si>
  <si>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</si>
  <si>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</si>
  <si>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</si>
  <si>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</si>
  <si>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</si>
  <si>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</si>
  <si>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</si>
  <si>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</si>
  <si>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</si>
  <si>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</si>
  <si>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</si>
  <si>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</si>
  <si>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</si>
  <si>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</si>
  <si>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</si>
  <si>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</si>
  <si>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</si>
  <si>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</si>
  <si>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</si>
  <si>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</si>
  <si>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</si>
  <si>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</si>
  <si>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</si>
  <si>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</si>
  <si>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</si>
  <si>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</si>
  <si>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</si>
  <si>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</si>
  <si>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</si>
  <si>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</si>
  <si>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</si>
  <si>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</si>
  <si>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</si>
  <si>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</si>
  <si>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</si>
  <si>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</si>
  <si>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</si>
  <si>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</si>
  <si>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</si>
  <si>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</si>
  <si>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</si>
  <si>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</si>
  <si>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</si>
  <si>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</si>
  <si>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</si>
  <si>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</si>
  <si>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</si>
  <si>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</si>
  <si>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</si>
  <si>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</si>
  <si>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</si>
  <si>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</si>
  <si>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</si>
  <si>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</si>
  <si>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</si>
  <si>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</si>
  <si>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</si>
  <si>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</si>
  <si>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</si>
  <si>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</si>
  <si>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</si>
  <si>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</si>
  <si>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</si>
  <si>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</si>
  <si>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</si>
  <si>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</si>
  <si>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</si>
  <si>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</si>
  <si>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</si>
  <si>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</si>
  <si>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</si>
  <si>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</si>
  <si>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</si>
  <si>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</si>
  <si>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</si>
  <si>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</si>
  <si>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</si>
  <si>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</si>
  <si>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</si>
  <si>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</si>
  <si>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</si>
  <si>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</si>
  <si>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</si>
  <si>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</si>
  <si>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</si>
  <si>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</si>
  <si>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</si>
  <si>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</si>
  <si>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</si>
  <si>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</si>
  <si>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</si>
  <si>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</si>
  <si>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</si>
  <si>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</si>
  <si>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</si>
  <si>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</si>
  <si>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</si>
  <si>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</si>
  <si>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</si>
  <si>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</si>
  <si>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</si>
  <si>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</si>
  <si>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</si>
  <si>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</si>
  <si>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</si>
  <si>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</si>
  <si>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</si>
  <si>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</si>
  <si>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</si>
  <si>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</si>
  <si>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</si>
  <si>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</si>
  <si>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</si>
  <si>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</si>
  <si>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</si>
  <si>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</si>
  <si>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</si>
  <si>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</si>
  <si>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</si>
  <si>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</si>
  <si>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</si>
  <si>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</si>
  <si>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</si>
  <si>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</si>
  <si>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</si>
  <si>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</si>
  <si>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</si>
  <si>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</si>
  <si>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</si>
  <si>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</si>
  <si>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</si>
  <si>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</si>
  <si>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</si>
  <si>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</si>
  <si>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</si>
  <si>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</si>
  <si>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</si>
  <si>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</si>
  <si>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</si>
  <si>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</si>
  <si>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</si>
  <si>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</si>
  <si>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</si>
  <si>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</si>
  <si>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</si>
  <si>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</si>
  <si>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</si>
  <si>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</si>
  <si>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</si>
  <si>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</si>
  <si>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</si>
  <si>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</si>
  <si>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</si>
  <si>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</si>
  <si>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</si>
  <si>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</si>
  <si>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</si>
  <si>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</si>
  <si>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</si>
  <si>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</si>
  <si>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</si>
  <si>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</si>
  <si>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</si>
  <si>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</si>
  <si>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</si>
  <si>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</si>
  <si>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</si>
  <si>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</si>
  <si>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</si>
  <si>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</si>
  <si>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</si>
  <si>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</si>
  <si>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</si>
  <si>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</si>
  <si>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</si>
  <si>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</si>
  <si>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</si>
  <si>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</si>
  <si>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</si>
  <si>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</si>
  <si>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</si>
  <si>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</si>
  <si>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</si>
  <si>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</si>
  <si>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</si>
  <si>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</si>
  <si>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</si>
  <si>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</si>
  <si>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</si>
  <si>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</si>
  <si>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</si>
  <si>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</si>
  <si>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</si>
  <si>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</si>
  <si>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</si>
  <si>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</si>
  <si>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</si>
  <si>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</si>
  <si>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</si>
  <si>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</si>
  <si>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</si>
  <si>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</si>
  <si>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</si>
  <si>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</si>
  <si>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</si>
  <si>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</si>
  <si>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</si>
  <si>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</si>
  <si>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</si>
  <si>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</si>
  <si>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</si>
  <si>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</si>
  <si>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</si>
  <si>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</si>
  <si>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</si>
  <si>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</si>
  <si>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</si>
  <si>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</si>
  <si>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</si>
  <si>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</si>
  <si>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</si>
  <si>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</si>
  <si>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</si>
  <si>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</si>
  <si>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</si>
  <si>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</si>
  <si>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</si>
  <si>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</si>
  <si>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</si>
  <si>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</si>
  <si>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</si>
  <si>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</si>
  <si>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</si>
  <si>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</si>
  <si>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</si>
  <si>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</si>
  <si>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</si>
  <si>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</si>
  <si>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</si>
  <si>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</si>
  <si>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</si>
  <si>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</si>
  <si>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</si>
  <si>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</si>
  <si>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</si>
  <si>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</si>
  <si>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</si>
  <si>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</si>
  <si>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</si>
  <si>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</si>
  <si>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</si>
  <si>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</si>
  <si>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</si>
  <si>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</si>
  <si>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</si>
  <si>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</si>
  <si>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</si>
  <si>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</si>
  <si>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</si>
  <si>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</si>
  <si>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</si>
  <si>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</si>
  <si>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</si>
  <si>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</si>
  <si>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</si>
  <si>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</si>
  <si>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</si>
  <si>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</si>
  <si>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</si>
  <si>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</si>
  <si>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</si>
  <si>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</si>
  <si>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</si>
  <si>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</si>
  <si>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</si>
  <si>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</si>
  <si>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</si>
  <si>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</si>
  <si>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</si>
  <si>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</si>
  <si>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</si>
  <si>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</si>
  <si>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</si>
  <si>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</si>
  <si>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</si>
  <si>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</si>
  <si>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</si>
  <si>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</si>
  <si>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</si>
  <si>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</si>
  <si>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</si>
  <si>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</si>
  <si>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</si>
  <si>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</si>
  <si>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</si>
  <si>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</si>
  <si>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</si>
  <si>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</si>
  <si>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</si>
  <si>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</si>
  <si>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</si>
  <si>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</si>
  <si>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</si>
  <si>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</si>
  <si>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</si>
  <si>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</si>
  <si>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</si>
  <si>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</si>
  <si>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</si>
  <si>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</si>
  <si>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</si>
  <si>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</si>
  <si>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</si>
  <si>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</si>
  <si>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</si>
  <si>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</si>
  <si>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</si>
  <si>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</si>
  <si>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</si>
  <si>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</si>
  <si>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</si>
  <si>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</si>
  <si>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</si>
  <si>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</si>
  <si>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</si>
  <si>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</si>
  <si>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</si>
  <si>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</si>
  <si>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</si>
  <si>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</si>
  <si>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</si>
  <si>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</si>
  <si>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</si>
  <si>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</si>
  <si>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</si>
  <si>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</si>
  <si>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</si>
  <si>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</si>
  <si>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</si>
  <si>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</si>
  <si>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</si>
  <si>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</si>
  <si>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</si>
  <si>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</si>
  <si>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</si>
  <si>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</si>
  <si>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</si>
  <si>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</si>
  <si>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</si>
  <si>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</si>
  <si>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</si>
  <si>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</si>
  <si>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</si>
  <si>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</si>
  <si>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</si>
  <si>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</si>
  <si>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</si>
  <si>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</si>
  <si>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</si>
  <si>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</si>
  <si>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</si>
  <si>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</si>
  <si>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</si>
  <si>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</si>
  <si>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</si>
  <si>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</si>
  <si>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</si>
  <si>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</si>
  <si>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</si>
  <si>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</si>
  <si>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</si>
  <si>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</si>
  <si>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</si>
  <si>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</si>
  <si>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</si>
  <si>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</si>
  <si>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</si>
  <si>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</si>
  <si>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</si>
  <si>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</si>
  <si>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</si>
  <si>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</si>
  <si>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</si>
  <si>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</si>
  <si>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</si>
  <si>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</si>
  <si>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</si>
  <si>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</si>
  <si>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</si>
  <si>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</si>
  <si>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</si>
  <si>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</si>
  <si>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</si>
  <si>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</si>
  <si>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</si>
  <si>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</si>
  <si>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</si>
  <si>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</si>
  <si>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</si>
  <si>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</si>
  <si>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</si>
  <si>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</si>
  <si>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</si>
  <si>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</si>
  <si>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</si>
  <si>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</si>
  <si>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</si>
  <si>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</si>
  <si>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</si>
  <si>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</si>
  <si>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</si>
  <si>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</si>
  <si>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</si>
  <si>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</si>
  <si>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</si>
  <si>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</si>
  <si>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</si>
  <si>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</si>
  <si>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</si>
  <si>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</si>
  <si>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</si>
  <si>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</si>
  <si>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</si>
  <si>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</si>
  <si>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</si>
  <si>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</si>
  <si>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</si>
  <si>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</si>
  <si>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</si>
  <si>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</si>
  <si>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</si>
  <si>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</si>
  <si>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</si>
  <si>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</si>
  <si>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</si>
  <si>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</si>
  <si>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</si>
  <si>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</si>
  <si>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</si>
  <si>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</si>
  <si>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</si>
  <si>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</si>
  <si>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</si>
  <si>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</si>
  <si>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</si>
  <si>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</si>
  <si>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</si>
  <si>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</si>
  <si>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</si>
  <si>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</si>
  <si>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</si>
  <si>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</si>
  <si>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</si>
  <si>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</si>
  <si>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</si>
  <si>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</si>
  <si>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</si>
  <si>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</si>
  <si>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</si>
  <si>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</si>
  <si>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</si>
  <si>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</si>
  <si>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</si>
  <si>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</si>
  <si>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</si>
  <si>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</si>
  <si>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</si>
  <si>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</si>
  <si>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</si>
  <si>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</si>
  <si>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</si>
  <si>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</si>
  <si>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</si>
  <si>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</si>
  <si>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</si>
  <si>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</si>
  <si>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</si>
  <si>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</si>
  <si>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</si>
  <si>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</si>
  <si>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</si>
  <si>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</si>
  <si>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</si>
  <si>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</si>
  <si>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</si>
  <si>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</si>
  <si>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</si>
  <si>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</si>
  <si>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</si>
  <si>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</si>
  <si>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</si>
  <si>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</si>
  <si>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</si>
  <si>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</si>
  <si>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</si>
  <si>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</si>
  <si>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</si>
  <si>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</si>
  <si>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</si>
  <si>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</si>
  <si>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</si>
  <si>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</si>
  <si>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</si>
  <si>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</si>
  <si>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</si>
  <si>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</si>
  <si>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</si>
  <si>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</si>
  <si>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</si>
  <si>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</si>
  <si>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</si>
  <si>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</si>
  <si>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</si>
  <si>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</si>
  <si>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</si>
  <si>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</si>
  <si>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</si>
  <si>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</si>
  <si>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</si>
  <si>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</si>
  <si>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</si>
  <si>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</si>
  <si>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</si>
  <si>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</si>
  <si>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</si>
  <si>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</si>
  <si>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</si>
  <si>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</si>
  <si>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</si>
  <si>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</si>
  <si>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</si>
  <si>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</si>
  <si>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</si>
  <si>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</si>
  <si>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</si>
  <si>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</si>
  <si>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</si>
  <si>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</si>
  <si>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</si>
  <si>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</si>
  <si>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</si>
  <si>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</si>
  <si>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</si>
  <si>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</si>
  <si>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</si>
  <si>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</si>
  <si>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</si>
  <si>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</si>
  <si>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</si>
  <si>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</si>
  <si>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</si>
  <si>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</si>
  <si>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</si>
  <si>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</si>
  <si>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</si>
  <si>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</si>
  <si>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</si>
  <si>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</si>
  <si>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</si>
  <si>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</si>
  <si>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</si>
  <si>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</si>
  <si>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</si>
  <si>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</si>
  <si>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</si>
  <si>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</si>
  <si>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</si>
  <si>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</si>
  <si>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</si>
  <si>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</si>
  <si>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</si>
  <si>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</si>
  <si>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</si>
  <si>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</si>
  <si>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</si>
  <si>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</si>
  <si>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</si>
  <si>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</si>
  <si>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</si>
  <si>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</si>
  <si>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</si>
  <si>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</si>
  <si>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</si>
  <si>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</si>
  <si>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</si>
  <si>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</si>
  <si>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</si>
  <si>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</si>
  <si>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</si>
  <si>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</si>
  <si>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</si>
  <si>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</si>
  <si>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</si>
  <si>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</si>
  <si>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</si>
  <si>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</si>
  <si>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</si>
  <si>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</si>
  <si>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</si>
  <si>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</si>
  <si>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</si>
  <si>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</si>
  <si>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</si>
  <si>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</si>
  <si>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</si>
  <si>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</si>
  <si>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</si>
  <si>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</si>
  <si>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</si>
  <si>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</si>
  <si>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</si>
  <si>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</si>
  <si>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</si>
  <si>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</si>
  <si>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</si>
  <si>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</si>
  <si>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</si>
  <si>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</si>
  <si>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</si>
  <si>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</si>
  <si>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</si>
  <si>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</si>
  <si>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</si>
  <si>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</si>
  <si>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</si>
  <si>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</si>
  <si>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</si>
  <si>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</si>
  <si>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</si>
  <si>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</si>
  <si>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</si>
  <si>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</si>
  <si>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</si>
  <si>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</si>
  <si>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</si>
  <si>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</si>
  <si>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</si>
  <si>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</si>
  <si>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</si>
  <si>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</si>
  <si>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</si>
  <si>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</si>
  <si>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</si>
  <si>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</si>
  <si>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</si>
  <si>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</si>
  <si>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</si>
  <si>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</si>
  <si>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</si>
  <si>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</si>
  <si>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</si>
  <si>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</si>
  <si>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</si>
  <si>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</si>
  <si>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</si>
  <si>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</si>
  <si>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</si>
  <si>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</si>
  <si>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</si>
  <si>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</si>
  <si>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</si>
  <si>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</si>
  <si>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</si>
  <si>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</si>
  <si>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</si>
  <si>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</si>
  <si>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</si>
  <si>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</si>
  <si>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</si>
  <si>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</si>
  <si>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</si>
  <si>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</si>
  <si>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</si>
  <si>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</si>
  <si>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</si>
  <si>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</si>
  <si>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</si>
  <si>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</si>
  <si>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</si>
  <si>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</si>
  <si>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</si>
  <si>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</si>
  <si>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</si>
  <si>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</si>
  <si>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</si>
  <si>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</si>
  <si>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</si>
  <si>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</si>
  <si>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</si>
  <si>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</si>
  <si>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</si>
  <si>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</si>
  <si>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</si>
  <si>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</si>
  <si>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</si>
  <si>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</si>
  <si>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</si>
  <si>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</si>
  <si>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</si>
  <si>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</si>
  <si>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</si>
  <si>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</si>
  <si>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</si>
  <si>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</si>
  <si>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</si>
  <si>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</si>
  <si>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</si>
  <si>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</si>
  <si>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</si>
  <si>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</si>
  <si>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</si>
  <si>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</si>
  <si>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</si>
  <si>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</si>
  <si>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</si>
  <si>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</si>
  <si>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</si>
  <si>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</si>
  <si>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</si>
  <si>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</si>
  <si>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</si>
  <si>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</si>
  <si>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</si>
  <si>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</si>
  <si>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</si>
  <si>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</si>
  <si>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</si>
  <si>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</si>
  <si>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</si>
  <si>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</si>
  <si>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</si>
  <si>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</si>
  <si>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</si>
  <si>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</si>
  <si>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</si>
  <si>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</si>
  <si>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</si>
  <si>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</si>
  <si>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</si>
  <si>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</si>
  <si>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</si>
  <si>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</si>
  <si>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</si>
  <si>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</si>
  <si>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</si>
  <si>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</si>
  <si>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</si>
  <si>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</si>
  <si>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</si>
  <si>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</si>
  <si>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</si>
  <si>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</si>
  <si>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</si>
  <si>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</si>
  <si>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</si>
  <si>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</si>
  <si>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</si>
  <si>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</si>
  <si>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</si>
  <si>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</si>
  <si>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</si>
  <si>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</si>
  <si>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</si>
  <si>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</si>
  <si>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</si>
  <si>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</si>
  <si>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</si>
  <si>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</si>
  <si>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</si>
  <si>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</si>
  <si>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</si>
  <si>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</si>
  <si>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</si>
  <si>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</si>
  <si>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</si>
  <si>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</si>
  <si>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</si>
  <si>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</si>
  <si>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</si>
  <si>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</si>
  <si>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</si>
  <si>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</si>
  <si>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</si>
  <si>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</si>
  <si>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</si>
  <si>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</si>
  <si>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</si>
  <si>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</si>
  <si>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</si>
  <si>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</si>
  <si>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</si>
  <si>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</si>
  <si>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</si>
  <si>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</si>
  <si>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</si>
  <si>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</si>
  <si>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</si>
  <si>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</si>
  <si>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</si>
  <si>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</si>
  <si>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</si>
  <si>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</si>
  <si>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</si>
  <si>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</si>
  <si>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</si>
  <si>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</si>
  <si>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</si>
  <si>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</si>
  <si>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</si>
  <si>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</si>
  <si>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</si>
  <si>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</si>
  <si>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</si>
  <si>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</si>
  <si>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</si>
  <si>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</si>
  <si>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</si>
  <si>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</si>
  <si>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</si>
  <si>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</si>
  <si>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</si>
  <si>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</si>
  <si>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</si>
  <si>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</si>
  <si>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</si>
  <si>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</si>
  <si>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</si>
  <si>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</si>
  <si>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</si>
  <si>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</si>
  <si>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</si>
  <si>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</si>
  <si>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</si>
  <si>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</si>
  <si>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</si>
  <si>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</si>
  <si>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</si>
  <si>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</si>
  <si>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</si>
  <si>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</si>
  <si>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</si>
  <si>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</si>
  <si>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</si>
  <si>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</si>
  <si>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</si>
  <si>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</si>
  <si>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</si>
  <si>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</si>
  <si>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</si>
  <si>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</si>
  <si>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</si>
  <si>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</si>
  <si>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</si>
  <si>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</si>
  <si>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</si>
  <si>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</si>
  <si>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</si>
  <si>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</si>
  <si>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</si>
  <si>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</si>
  <si>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</si>
  <si>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</si>
  <si>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</si>
  <si>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</si>
  <si>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</si>
  <si>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</si>
  <si>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</si>
  <si>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</si>
  <si>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</si>
  <si>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</si>
  <si>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</si>
  <si>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</si>
  <si>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</si>
  <si>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</si>
  <si>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</si>
  <si>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</si>
  <si>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</si>
  <si>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</si>
  <si>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</si>
  <si>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</si>
  <si>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</si>
  <si>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</si>
  <si>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</si>
  <si>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</si>
  <si>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</si>
  <si>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</si>
  <si>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</si>
  <si>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</si>
  <si>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</si>
  <si>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</si>
  <si>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</si>
  <si>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</si>
  <si>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</si>
  <si>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</si>
  <si>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</si>
  <si>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</si>
  <si>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</si>
  <si>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</si>
  <si>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</si>
  <si>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</si>
  <si>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</si>
  <si>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</si>
  <si>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</si>
  <si>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</si>
  <si>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</si>
  <si>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</si>
  <si>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</si>
  <si>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</si>
  <si>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</si>
  <si>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</si>
  <si>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</si>
  <si>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</si>
  <si>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</si>
  <si>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</si>
  <si>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</si>
  <si>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</si>
  <si>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</si>
  <si>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</si>
  <si>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</si>
  <si>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</si>
  <si>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</si>
  <si>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</si>
  <si>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</si>
  <si>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</si>
  <si>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</si>
  <si>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</si>
  <si>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</si>
  <si>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</si>
  <si>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</si>
  <si>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</si>
  <si>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</si>
  <si>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</si>
  <si>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</si>
  <si>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</si>
  <si>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</si>
  <si>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</si>
  <si>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</si>
  <si>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</si>
  <si>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</si>
  <si>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</si>
  <si>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</si>
  <si>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</si>
  <si>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</si>
  <si>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</si>
  <si>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</si>
  <si>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</si>
  <si>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</si>
  <si>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</si>
  <si>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</si>
  <si>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</si>
  <si>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</si>
  <si>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</si>
  <si>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</si>
  <si>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</si>
  <si>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</si>
  <si>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</si>
  <si>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</si>
  <si>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</si>
  <si>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</si>
  <si>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</si>
  <si>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</si>
  <si>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</si>
  <si>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</si>
  <si>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</si>
  <si>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</si>
  <si>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</si>
  <si>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</si>
  <si>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</si>
  <si>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</si>
  <si>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</si>
  <si>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</si>
  <si>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</si>
  <si>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</si>
  <si>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</si>
  <si>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</si>
  <si>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</si>
  <si>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</si>
  <si>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</si>
  <si>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</si>
  <si>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</si>
  <si>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</si>
  <si>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</si>
  <si>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</si>
  <si>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</si>
  <si>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</si>
  <si>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</si>
  <si>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</si>
  <si>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</si>
  <si>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</si>
  <si>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</si>
  <si>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</si>
  <si>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</si>
  <si>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</si>
  <si>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</si>
  <si>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</si>
  <si>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</si>
  <si>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</si>
  <si>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</si>
  <si>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</si>
  <si>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</si>
  <si>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</si>
  <si>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</si>
  <si>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</si>
  <si>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</si>
  <si>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</si>
  <si>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</si>
  <si>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</si>
  <si>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</si>
  <si>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</si>
  <si>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</si>
  <si>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</si>
  <si>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</si>
  <si>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</si>
  <si>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</si>
  <si>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</si>
  <si>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</si>
  <si>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</si>
  <si>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</si>
  <si>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</si>
  <si>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</si>
  <si>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</si>
  <si>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</si>
  <si>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</si>
  <si>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</si>
  <si>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</si>
  <si>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</si>
  <si>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</si>
  <si>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</si>
  <si>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</si>
  <si>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</si>
  <si>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</si>
  <si>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</si>
  <si>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</si>
  <si>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</si>
  <si>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</si>
  <si>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</si>
  <si>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</si>
  <si>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</si>
  <si>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</si>
  <si>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</si>
  <si>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</si>
  <si>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</si>
  <si>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</si>
  <si>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</si>
  <si>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</si>
  <si>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</si>
  <si>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</si>
  <si>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</si>
  <si>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</si>
  <si>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</si>
  <si>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</si>
  <si>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</si>
  <si>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</si>
  <si>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</si>
  <si>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</si>
  <si>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</si>
  <si>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</si>
  <si>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</si>
  <si>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</si>
  <si>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</si>
  <si>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</si>
  <si>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</si>
  <si>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</si>
  <si>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</si>
  <si>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</si>
  <si>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</si>
  <si>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</si>
  <si>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</si>
  <si>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</si>
  <si>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</si>
  <si>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</si>
  <si>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</si>
  <si>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</si>
  <si>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</si>
  <si>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</si>
  <si>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</si>
  <si>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</si>
  <si>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</si>
  <si>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</si>
  <si>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</si>
  <si>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</si>
  <si>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</si>
  <si>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</si>
  <si>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</si>
  <si>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</si>
  <si>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</si>
  <si>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</si>
  <si>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</si>
  <si>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</si>
  <si>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</si>
  <si>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</si>
  <si>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</si>
  <si>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</si>
  <si>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</si>
  <si>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</si>
  <si>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</si>
  <si>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</si>
  <si>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</si>
  <si>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</si>
  <si>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</si>
  <si>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</si>
  <si>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</si>
  <si>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</si>
  <si>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</si>
  <si>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</si>
  <si>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</si>
  <si>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</si>
  <si>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</si>
  <si>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</si>
  <si>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</si>
  <si>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</si>
  <si>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</si>
  <si>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</si>
  <si>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</si>
  <si>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</si>
  <si>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</si>
  <si>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</si>
  <si>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</si>
  <si>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</si>
  <si>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</si>
  <si>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</si>
  <si>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</si>
  <si>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</si>
  <si>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</si>
  <si>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</si>
  <si>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</si>
  <si>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</si>
  <si>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</si>
  <si>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</si>
  <si>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</si>
  <si>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</si>
  <si>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</si>
  <si>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</si>
  <si>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</si>
  <si>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</si>
  <si>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</si>
  <si>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</si>
  <si>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</si>
  <si>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</si>
  <si>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</si>
  <si>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</si>
  <si>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</si>
  <si>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</si>
  <si>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</si>
  <si>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</si>
  <si>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</si>
  <si>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</si>
  <si>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</si>
  <si>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</si>
  <si>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</si>
  <si>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</si>
  <si>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</si>
  <si>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</si>
  <si>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</si>
  <si>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</si>
  <si>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</si>
  <si>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</si>
  <si>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</si>
  <si>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</si>
  <si>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</si>
  <si>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</si>
  <si>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</si>
  <si>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</si>
  <si>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</si>
  <si>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</si>
  <si>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</si>
  <si>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</si>
  <si>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</si>
  <si>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</si>
  <si>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</si>
  <si>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</si>
  <si>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</si>
  <si>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</si>
  <si>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</si>
  <si>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</si>
  <si>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</si>
  <si>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</si>
  <si>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</si>
  <si>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</si>
  <si>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</si>
  <si>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</si>
  <si>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</si>
  <si>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</si>
  <si>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</si>
  <si>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</si>
  <si>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</si>
  <si>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</si>
  <si>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</si>
  <si>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</si>
  <si>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</si>
  <si>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</si>
  <si>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</si>
  <si>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</si>
  <si>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</si>
  <si>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</si>
  <si>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</si>
  <si>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</si>
  <si>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</si>
  <si>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</si>
  <si>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</si>
  <si>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</si>
  <si>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</si>
  <si>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</si>
  <si>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</si>
  <si>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</si>
  <si>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</si>
  <si>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</si>
  <si>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</si>
  <si>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</si>
  <si>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</si>
  <si>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</si>
  <si>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</si>
  <si>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</si>
  <si>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</si>
  <si>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</si>
  <si>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</si>
  <si>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</si>
  <si>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</si>
  <si>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</si>
  <si>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</si>
  <si>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</si>
  <si>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</si>
  <si>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</si>
  <si>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</si>
  <si>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</si>
  <si>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</si>
  <si>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</si>
  <si>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</si>
  <si>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</si>
  <si>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</si>
  <si>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</si>
  <si>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</si>
  <si>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</si>
  <si>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</si>
  <si>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</si>
  <si>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</si>
  <si>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</si>
  <si>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</si>
  <si>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</si>
  <si>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</si>
  <si>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</si>
  <si>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</si>
  <si>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</si>
  <si>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</si>
  <si>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</si>
  <si>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</si>
  <si>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</si>
  <si>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</si>
  <si>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</si>
  <si>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</si>
  <si>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</si>
  <si>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</si>
  <si>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</si>
  <si>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</si>
  <si>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</si>
  <si>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</si>
  <si>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</si>
  <si>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</si>
  <si>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</si>
  <si>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</si>
  <si>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</si>
  <si>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</si>
  <si>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</si>
  <si>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</si>
  <si>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</si>
  <si>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</si>
  <si>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</si>
  <si>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</si>
  <si>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</si>
  <si>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</si>
  <si>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</si>
  <si>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</si>
  <si>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</si>
  <si>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</si>
  <si>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</si>
  <si>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</si>
  <si>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</si>
  <si>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</si>
  <si>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</si>
  <si>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</si>
  <si>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</si>
  <si>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</si>
  <si>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</si>
  <si>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</si>
  <si>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</si>
  <si>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</si>
  <si>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</si>
  <si>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</si>
  <si>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</si>
  <si>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</si>
  <si>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</si>
  <si>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</si>
  <si>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</si>
  <si>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</si>
  <si>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</si>
  <si>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</si>
  <si>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</si>
  <si>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</si>
  <si>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</si>
  <si>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</si>
  <si>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</si>
  <si>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</si>
  <si>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</si>
  <si>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</si>
  <si>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</si>
  <si>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</si>
  <si>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</si>
  <si>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</si>
  <si>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</si>
  <si>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</si>
  <si>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</si>
  <si>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</si>
  <si>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</si>
  <si>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</si>
  <si>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</si>
  <si>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</si>
  <si>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</si>
  <si>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</si>
  <si>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</si>
  <si>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</si>
  <si>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</si>
  <si>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</si>
  <si>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</si>
  <si>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</si>
  <si>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</si>
  <si>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</si>
  <si>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</si>
  <si>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</si>
  <si>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</si>
  <si>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</si>
  <si>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</si>
  <si>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</si>
  <si>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</si>
  <si>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</si>
  <si>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</si>
  <si>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</si>
  <si>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</si>
  <si>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</si>
  <si>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</si>
  <si>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</si>
  <si>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</si>
  <si>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</si>
  <si>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</si>
  <si>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</si>
  <si>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</si>
  <si>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</si>
  <si>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</si>
  <si>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</si>
  <si>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</si>
  <si>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</si>
  <si>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</si>
  <si>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</si>
  <si>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</si>
  <si>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</si>
  <si>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</si>
  <si>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</si>
  <si>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</si>
  <si>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</si>
  <si>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</si>
  <si>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</si>
  <si>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</si>
  <si>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</si>
  <si>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</si>
  <si>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</si>
  <si>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</si>
  <si>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</si>
  <si>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</si>
  <si>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</si>
  <si>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</si>
  <si>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</si>
  <si>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</si>
  <si>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</si>
  <si>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</si>
  <si>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</si>
  <si>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</si>
  <si>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</si>
  <si>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</si>
  <si>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</si>
  <si>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</si>
  <si>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</si>
  <si>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</si>
  <si>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</si>
  <si>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</si>
  <si>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</si>
  <si>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</si>
  <si>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</si>
  <si>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</si>
  <si>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</si>
  <si>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</si>
  <si>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</si>
  <si>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</si>
  <si>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</si>
  <si>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</si>
  <si>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</si>
  <si>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</si>
  <si>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</si>
  <si>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</si>
  <si>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</si>
  <si>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</si>
  <si>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</si>
  <si>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</si>
  <si>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</si>
  <si>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</si>
  <si>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</si>
  <si>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</si>
  <si>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</si>
  <si>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</si>
  <si>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</si>
  <si>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</si>
  <si>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</si>
  <si>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</si>
  <si>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</si>
  <si>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</si>
  <si>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</si>
  <si>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</si>
  <si>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</si>
  <si>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</si>
  <si>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</si>
  <si>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</si>
  <si>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</si>
  <si>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</si>
  <si>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</si>
  <si>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</si>
  <si>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</si>
  <si>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</si>
  <si>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</si>
  <si>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</si>
  <si>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</si>
  <si>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</si>
  <si>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</si>
  <si>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</si>
  <si>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</si>
  <si>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</si>
  <si>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</si>
  <si>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</si>
  <si>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</si>
  <si>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</si>
  <si>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</si>
  <si>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</si>
  <si>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</si>
  <si>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</si>
  <si>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</si>
  <si>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</si>
  <si>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</si>
  <si>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</si>
  <si>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</si>
  <si>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</si>
  <si>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</si>
  <si>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</si>
  <si>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</si>
  <si>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</si>
  <si>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</si>
  <si>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</si>
  <si>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</si>
  <si>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</si>
  <si>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</si>
  <si>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</si>
  <si>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</si>
  <si>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</si>
  <si>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</si>
  <si>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</si>
  <si>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</si>
  <si>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</si>
  <si>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</si>
  <si>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</si>
  <si>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</si>
  <si>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</si>
  <si>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</si>
  <si>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</si>
  <si>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</si>
  <si>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</si>
  <si>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</si>
  <si>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</si>
  <si>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</si>
  <si>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</si>
  <si>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</si>
  <si>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</si>
  <si>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</si>
  <si>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</si>
  <si>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</si>
  <si>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</si>
  <si>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</si>
  <si>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</si>
  <si>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</si>
  <si>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</si>
  <si>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</si>
  <si>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</si>
  <si>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</si>
  <si>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</si>
  <si>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</si>
  <si>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</si>
  <si>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</si>
  <si>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</si>
  <si>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</si>
  <si>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</si>
  <si>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</si>
  <si>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</si>
  <si>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</si>
  <si>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</si>
  <si>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</si>
  <si>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</si>
  <si>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</si>
  <si>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</si>
  <si>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</si>
  <si>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</si>
  <si>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</si>
  <si>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</si>
  <si>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</si>
  <si>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</si>
  <si>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</si>
  <si>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</si>
  <si>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</si>
  <si>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</si>
  <si>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</si>
  <si>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</si>
  <si>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</si>
  <si>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</si>
  <si>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</si>
  <si>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</si>
  <si>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</si>
  <si>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</si>
  <si>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</si>
  <si>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</si>
  <si>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</si>
  <si>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</si>
  <si>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</si>
  <si>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</si>
  <si>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</si>
  <si>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</si>
  <si>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</si>
  <si>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</si>
  <si>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</si>
  <si>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</si>
  <si>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</si>
  <si>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</si>
  <si>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</si>
  <si>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</si>
  <si>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</si>
  <si>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</si>
  <si>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</si>
  <si>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</si>
  <si>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</si>
  <si>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</si>
  <si>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</si>
  <si>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</si>
  <si>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</si>
  <si>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</si>
  <si>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</si>
  <si>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</si>
  <si>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</si>
  <si>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</si>
  <si>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</si>
  <si>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</si>
  <si>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</si>
  <si>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</si>
  <si>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</si>
  <si>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</si>
  <si>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</si>
  <si>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</si>
  <si>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</si>
  <si>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</si>
  <si>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</si>
  <si>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</si>
  <si>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</si>
  <si>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</si>
  <si>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</si>
  <si>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</si>
  <si>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</si>
  <si>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</si>
  <si>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</si>
  <si>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</si>
  <si>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</si>
  <si>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</si>
  <si>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</si>
  <si>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</si>
  <si>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</si>
  <si>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</si>
  <si>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</si>
  <si>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</si>
  <si>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</si>
  <si>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</si>
  <si>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</si>
  <si>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</si>
  <si>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</si>
  <si>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</si>
  <si>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</si>
  <si>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</si>
  <si>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</si>
  <si>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</si>
  <si>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</si>
  <si>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</si>
  <si>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</si>
  <si>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</si>
  <si>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</si>
  <si>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</si>
  <si>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</si>
  <si>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</si>
  <si>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</si>
  <si>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</si>
  <si>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</si>
  <si>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</si>
  <si>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</si>
  <si>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</si>
  <si>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</si>
  <si>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</si>
  <si>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</si>
  <si>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</si>
  <si>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</si>
  <si>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</si>
  <si>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</si>
  <si>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</si>
  <si>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</si>
  <si>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</si>
  <si>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</si>
  <si>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</si>
  <si>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</si>
  <si>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</si>
  <si>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</si>
  <si>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</si>
  <si>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</si>
  <si>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</si>
  <si>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</si>
  <si>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</si>
  <si>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</si>
  <si>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</si>
  <si>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</si>
  <si>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</si>
  <si>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</si>
  <si>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</si>
  <si>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</si>
  <si>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</si>
  <si>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</si>
  <si>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</si>
  <si>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</si>
  <si>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</si>
  <si>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</si>
  <si>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</si>
  <si>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</si>
  <si>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</si>
  <si>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</si>
  <si>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</si>
  <si>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</si>
  <si>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</si>
  <si>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</si>
  <si>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</si>
  <si>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</si>
  <si>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</si>
  <si>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</si>
  <si>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</si>
  <si>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</si>
  <si>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</si>
  <si>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</si>
  <si>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</si>
  <si>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</si>
  <si>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</si>
  <si>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</si>
  <si>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</si>
  <si>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</si>
  <si>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</si>
  <si>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</si>
  <si>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</si>
  <si>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</si>
  <si>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</si>
  <si>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</si>
  <si>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</si>
  <si>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</si>
  <si>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</si>
  <si>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</si>
  <si>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</si>
  <si>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</si>
  <si>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</si>
  <si>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</si>
  <si>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</si>
  <si>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</si>
  <si>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</si>
  <si>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</si>
  <si>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</si>
  <si>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</si>
  <si>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</si>
  <si>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</si>
  <si>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</si>
  <si>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</si>
  <si>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</si>
  <si>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</si>
  <si>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</si>
  <si>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</si>
  <si>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</si>
  <si>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</si>
  <si>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</si>
  <si>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</si>
  <si>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</si>
  <si>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</si>
  <si>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</si>
  <si>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</si>
  <si>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</si>
  <si>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</si>
  <si>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</si>
  <si>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</si>
  <si>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</si>
  <si>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</si>
  <si>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</si>
  <si>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</si>
  <si>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</si>
  <si>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</si>
  <si>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</si>
  <si>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</si>
  <si>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</si>
  <si>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</si>
  <si>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</si>
  <si>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</si>
  <si>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</si>
  <si>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</si>
  <si>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</si>
  <si>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</si>
  <si>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</si>
  <si>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</si>
  <si>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</si>
  <si>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</si>
  <si>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</si>
  <si>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</si>
  <si>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</si>
  <si>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</si>
  <si>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</si>
  <si>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</si>
  <si>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</si>
  <si>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</si>
  <si>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</si>
  <si>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</si>
  <si>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</si>
  <si>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</si>
  <si>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</si>
  <si>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</si>
  <si>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</si>
  <si>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</si>
  <si>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</si>
  <si>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</si>
  <si>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</si>
  <si>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</si>
  <si>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</si>
  <si>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</si>
  <si>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</si>
  <si>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</si>
  <si>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</si>
  <si>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</si>
  <si>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</si>
  <si>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</si>
  <si>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</si>
  <si>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</si>
  <si>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</si>
  <si>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</si>
  <si>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</si>
  <si>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</si>
  <si>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</si>
  <si>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</si>
  <si>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</si>
  <si>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</si>
  <si>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</si>
  <si>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</si>
  <si>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</si>
  <si>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</si>
  <si>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</si>
  <si>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</si>
  <si>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</si>
  <si>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</si>
  <si>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</si>
  <si>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</si>
  <si>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</si>
  <si>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</si>
  <si>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</si>
  <si>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</si>
  <si>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</si>
  <si>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</si>
  <si>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</si>
  <si>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</si>
  <si>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</si>
  <si>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</si>
  <si>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</si>
  <si>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</si>
  <si>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</si>
  <si>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</si>
  <si>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</si>
  <si>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</si>
  <si>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</si>
  <si>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</si>
  <si>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</si>
  <si>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</si>
  <si>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</si>
  <si>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</si>
  <si>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</si>
  <si>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</si>
  <si>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</si>
  <si>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</si>
  <si>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</si>
  <si>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</si>
  <si>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</si>
  <si>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</si>
  <si>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</si>
  <si>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</si>
  <si>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</si>
  <si>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</si>
  <si>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</si>
  <si>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</si>
  <si>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</si>
  <si>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</si>
  <si>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</si>
  <si>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</si>
  <si>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</si>
  <si>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</si>
  <si>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</si>
  <si>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</si>
  <si>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</si>
  <si>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</si>
  <si>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</si>
  <si>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</si>
  <si>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</si>
  <si>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</si>
  <si>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</si>
  <si>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</si>
  <si>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</si>
  <si>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</si>
  <si>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</si>
  <si>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</si>
  <si>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</si>
  <si>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</si>
  <si>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</si>
  <si>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</si>
  <si>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</si>
  <si>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</si>
  <si>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</si>
  <si>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</si>
  <si>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</si>
  <si>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</si>
  <si>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</si>
  <si>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</si>
  <si>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</si>
  <si>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</si>
  <si>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</si>
  <si>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</si>
  <si>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</si>
  <si>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</si>
  <si>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</si>
  <si>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</si>
  <si>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</si>
  <si>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</si>
  <si>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</si>
  <si>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</si>
  <si>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</si>
  <si>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</si>
  <si>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</si>
  <si>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</si>
  <si>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</si>
  <si>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</si>
  <si>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</si>
  <si>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</si>
  <si>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</si>
  <si>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</si>
  <si>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</si>
  <si>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</si>
  <si>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</si>
  <si>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</si>
  <si>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</si>
  <si>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</si>
  <si>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</si>
  <si>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</si>
  <si>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</si>
  <si>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</si>
  <si>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</si>
  <si>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</si>
  <si>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</si>
  <si>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</si>
  <si>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</si>
  <si>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</si>
  <si>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</si>
  <si>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</si>
  <si>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</si>
  <si>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</si>
  <si>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</si>
  <si>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</si>
  <si>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</si>
  <si>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</si>
  <si>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</si>
  <si>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</si>
  <si>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</si>
  <si>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</si>
  <si>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</si>
  <si>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</si>
  <si>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</si>
  <si>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</si>
  <si>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</si>
  <si>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</si>
  <si>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</si>
  <si>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</si>
  <si>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</si>
  <si>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</si>
  <si>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</si>
  <si>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</si>
  <si>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</si>
  <si>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</si>
  <si>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</si>
  <si>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</si>
  <si>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</si>
  <si>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</si>
  <si>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</si>
  <si>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</si>
  <si>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</si>
  <si>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</si>
  <si>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</si>
  <si>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</si>
  <si>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</si>
  <si>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</si>
  <si>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</si>
  <si>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</si>
  <si>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</si>
  <si>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</si>
  <si>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</si>
  <si>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</si>
  <si>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</si>
  <si>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</si>
  <si>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</si>
  <si>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</si>
  <si>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</si>
  <si>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</si>
  <si>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</si>
  <si>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</si>
  <si>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</si>
  <si>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</si>
  <si>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</si>
  <si>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</si>
  <si>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</si>
  <si>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</si>
  <si>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</si>
  <si>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</si>
  <si>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</si>
  <si>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</si>
  <si>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</si>
  <si>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</si>
  <si>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</si>
  <si>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</si>
  <si>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</si>
  <si>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</si>
  <si>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</si>
  <si>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</si>
  <si>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</si>
  <si>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</si>
  <si>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</si>
  <si>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</si>
  <si>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</si>
  <si>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</si>
  <si>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</si>
  <si>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</si>
  <si>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</si>
  <si>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</si>
  <si>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</si>
  <si>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</si>
  <si>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</si>
  <si>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</si>
  <si>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</si>
  <si>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</si>
  <si>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</si>
  <si>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</si>
  <si>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</si>
  <si>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</si>
  <si>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</si>
  <si>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</si>
  <si>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</si>
  <si>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</si>
  <si>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</si>
  <si>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</si>
  <si>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</si>
  <si>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</si>
  <si>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</si>
  <si>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</si>
  <si>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</si>
  <si>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</si>
  <si>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</si>
  <si>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</si>
  <si>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</si>
  <si>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</si>
  <si>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</si>
  <si>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</si>
  <si>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</si>
  <si>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</si>
  <si>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</si>
  <si>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</si>
  <si>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</si>
  <si>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</si>
  <si>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</si>
  <si>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</si>
  <si>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</si>
  <si>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</si>
  <si>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</si>
  <si>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</si>
  <si>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</si>
  <si>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</si>
  <si>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</si>
  <si>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</si>
  <si>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</si>
  <si>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</si>
  <si>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</si>
  <si>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</si>
  <si>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</si>
  <si>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</si>
  <si>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</si>
  <si>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</si>
  <si>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</si>
  <si>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</si>
  <si>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</si>
  <si>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</si>
  <si>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</si>
  <si>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</si>
  <si>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</si>
  <si>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</si>
  <si>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</si>
  <si>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</si>
  <si>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</si>
  <si>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</si>
  <si>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</si>
  <si>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</si>
  <si>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</si>
  <si>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</si>
  <si>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</si>
  <si>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</si>
  <si>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</si>
  <si>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</si>
  <si>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</si>
  <si>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</si>
  <si>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</si>
  <si>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</si>
  <si>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</si>
  <si>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</si>
  <si>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</si>
  <si>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</si>
  <si>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</si>
  <si>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</si>
  <si>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</si>
  <si>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</si>
  <si>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</si>
  <si>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</si>
  <si>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</si>
  <si>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</si>
  <si>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</si>
  <si>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</si>
  <si>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</si>
  <si>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</si>
  <si>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</si>
  <si>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</si>
  <si>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</si>
  <si>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</si>
  <si>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</si>
  <si>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</si>
  <si>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</si>
  <si>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</si>
  <si>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</si>
  <si>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</si>
  <si>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</si>
  <si>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</si>
  <si>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</si>
  <si>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</si>
  <si>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</si>
  <si>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</si>
  <si>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</si>
  <si>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</si>
  <si>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</si>
  <si>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</si>
  <si>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</si>
  <si>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</si>
  <si>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</si>
  <si>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</si>
  <si>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</si>
  <si>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</si>
  <si>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</si>
  <si>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</si>
  <si>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</si>
  <si>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</si>
  <si>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</si>
  <si>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</si>
  <si>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</si>
  <si>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</si>
  <si>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</si>
  <si>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</si>
  <si>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</si>
  <si>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</si>
  <si>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</si>
  <si>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</si>
  <si>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</si>
  <si>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</si>
  <si>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</si>
  <si>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</si>
  <si>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</si>
  <si>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</si>
  <si>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</si>
  <si>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</si>
  <si>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</si>
  <si>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</si>
  <si>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</si>
  <si>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</si>
  <si>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</si>
  <si>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</si>
  <si>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</si>
  <si>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</si>
  <si>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</si>
  <si>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</si>
  <si>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</si>
  <si>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</si>
  <si>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</si>
  <si>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</si>
  <si>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</si>
  <si>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</si>
  <si>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</si>
  <si>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</si>
  <si>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</si>
  <si>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</si>
  <si>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</si>
  <si>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</si>
  <si>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</si>
  <si>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</si>
  <si>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</si>
  <si>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</si>
  <si>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</si>
  <si>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</si>
  <si>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</si>
  <si>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</si>
  <si>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</si>
  <si>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</si>
  <si>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</si>
  <si>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</si>
  <si>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</si>
  <si>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</si>
  <si>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</si>
  <si>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</si>
  <si>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</si>
  <si>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</si>
  <si>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</si>
  <si>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</si>
  <si>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</si>
  <si>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</si>
  <si>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</si>
  <si>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</si>
  <si>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</si>
  <si>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</si>
  <si>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</si>
  <si>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</si>
  <si>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</si>
  <si>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</si>
  <si>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</si>
  <si>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</si>
  <si>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</si>
  <si>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</si>
  <si>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</si>
  <si>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</si>
  <si>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</si>
  <si>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</si>
  <si>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</si>
  <si>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</si>
  <si>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</si>
  <si>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</si>
  <si>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</si>
  <si>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</si>
  <si>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</si>
  <si>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</si>
  <si>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</si>
  <si>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</si>
  <si>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</si>
  <si>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</si>
  <si>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</si>
  <si>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</si>
  <si>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</si>
  <si>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</si>
  <si>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</si>
  <si>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</si>
  <si>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</si>
  <si>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</si>
  <si>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</si>
  <si>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</si>
  <si>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</si>
  <si>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</si>
  <si>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</si>
  <si>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</si>
  <si>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</si>
  <si>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</si>
  <si>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</si>
  <si>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</si>
  <si>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</si>
  <si>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</si>
  <si>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</si>
  <si>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</si>
  <si>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</si>
  <si>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</si>
  <si>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</si>
  <si>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</si>
  <si>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</si>
  <si>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</si>
  <si>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</si>
  <si>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</si>
  <si>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</si>
  <si>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</si>
  <si>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</si>
  <si>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</si>
  <si>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</si>
  <si>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</si>
  <si>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</si>
  <si>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</si>
  <si>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</si>
  <si>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</si>
  <si>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</si>
  <si>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</si>
  <si>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</si>
  <si>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</si>
  <si>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</si>
  <si>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</si>
  <si>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</si>
  <si>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</si>
  <si>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</si>
  <si>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</si>
  <si>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</si>
  <si>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</si>
  <si>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</si>
  <si>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</si>
  <si>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</si>
  <si>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</si>
  <si>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</si>
  <si>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</si>
  <si>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</si>
  <si>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</si>
  <si>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</si>
  <si>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</si>
  <si>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</si>
  <si>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</si>
  <si>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</si>
  <si>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</si>
  <si>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</si>
  <si>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</si>
  <si>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</si>
  <si>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</si>
  <si>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</si>
  <si>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</si>
  <si>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</si>
  <si>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</si>
  <si>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</si>
  <si>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</si>
  <si>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</si>
  <si>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</si>
  <si>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</si>
  <si>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</si>
  <si>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</si>
  <si>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</si>
  <si>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</si>
  <si>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</si>
  <si>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</si>
  <si>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</si>
  <si>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</si>
  <si>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</si>
  <si>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</si>
  <si>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</si>
  <si>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</si>
  <si>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</si>
  <si>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</si>
  <si>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</si>
  <si>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</si>
  <si>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</si>
  <si>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</si>
  <si>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</si>
  <si>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</si>
  <si>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</si>
  <si>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</si>
  <si>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</si>
  <si>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</si>
  <si>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</si>
  <si>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</si>
  <si>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</si>
  <si>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</si>
  <si>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</si>
  <si>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</si>
  <si>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</si>
  <si>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</si>
  <si>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</si>
  <si>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</si>
  <si>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</si>
  <si>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</si>
  <si>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</si>
  <si>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</si>
  <si>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</si>
  <si>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</si>
  <si>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</si>
  <si>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</si>
  <si>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</si>
  <si>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</si>
  <si>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</si>
  <si>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</si>
  <si>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</si>
  <si>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</si>
  <si>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</si>
  <si>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</si>
  <si>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</si>
  <si>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</si>
  <si>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</si>
  <si>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</si>
  <si>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</si>
  <si>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</si>
  <si>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</si>
  <si>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</si>
  <si>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</si>
  <si>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</si>
  <si>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</si>
  <si>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</si>
  <si>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</si>
  <si>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</si>
  <si>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</si>
  <si>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</si>
  <si>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</si>
  <si>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</si>
  <si>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</si>
  <si>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</si>
  <si>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</si>
  <si>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</si>
  <si>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</si>
  <si>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</si>
  <si>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</si>
  <si>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</si>
  <si>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</si>
  <si>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</si>
  <si>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</si>
  <si>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</si>
  <si>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</si>
  <si>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</si>
  <si>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</si>
  <si>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</si>
  <si>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</si>
  <si>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</si>
  <si>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</si>
  <si>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</si>
  <si>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</si>
  <si>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</si>
  <si>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</si>
  <si>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</si>
  <si>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</si>
  <si>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</si>
  <si>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</si>
  <si>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</si>
  <si>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</si>
  <si>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</si>
  <si>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</si>
  <si>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</si>
  <si>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</si>
  <si>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</si>
  <si>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</si>
  <si>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</si>
  <si>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</si>
  <si>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</si>
  <si>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</si>
  <si>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</si>
  <si>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</si>
  <si>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</si>
  <si>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</si>
  <si>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</si>
  <si>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</si>
  <si>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</si>
  <si>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</si>
  <si>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</si>
  <si>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</si>
  <si>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</si>
  <si>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</si>
  <si>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</si>
  <si>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</si>
  <si>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</si>
  <si>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</si>
  <si>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</si>
  <si>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</si>
  <si>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</si>
  <si>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</si>
  <si>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</si>
  <si>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</si>
  <si>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</si>
  <si>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</si>
  <si>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</si>
  <si>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</si>
  <si>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</si>
  <si>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</si>
  <si>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</si>
  <si>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</si>
  <si>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</si>
  <si>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</si>
  <si>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</si>
  <si>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</si>
  <si>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</si>
  <si>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</si>
  <si>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</si>
  <si>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</si>
  <si>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</si>
  <si>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</si>
  <si>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</si>
  <si>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</si>
  <si>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</si>
  <si>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</si>
  <si>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</si>
  <si>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</si>
  <si>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</si>
  <si>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</si>
  <si>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</si>
  <si>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</si>
  <si>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</si>
  <si>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</si>
  <si>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</si>
  <si>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</si>
  <si>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</si>
  <si>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</si>
  <si>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</si>
  <si>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</si>
  <si>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</si>
  <si>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</si>
  <si>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</si>
  <si>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</si>
  <si>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</si>
  <si>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</si>
  <si>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</si>
  <si>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</si>
  <si>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</si>
  <si>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</si>
  <si>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</si>
  <si>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</si>
  <si>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</si>
  <si>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</si>
  <si>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</si>
  <si>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</si>
  <si>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</si>
  <si>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</si>
  <si>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</si>
  <si>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</si>
  <si>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</si>
  <si>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</si>
  <si>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</si>
  <si>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</si>
  <si>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</si>
  <si>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</si>
  <si>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</si>
  <si>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</si>
  <si>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</si>
  <si>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</si>
  <si>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</si>
  <si>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</si>
  <si>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</si>
  <si>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</si>
  <si>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</si>
  <si>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</si>
  <si>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</si>
  <si>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</si>
  <si>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</si>
  <si>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</si>
  <si>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</si>
  <si>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</si>
  <si>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</si>
  <si>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</si>
  <si>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</si>
  <si>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</si>
  <si>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</si>
  <si>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</si>
  <si>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</si>
  <si>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</si>
  <si>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</si>
  <si>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</si>
  <si>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</si>
  <si>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</si>
  <si>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</si>
  <si>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</si>
  <si>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</si>
  <si>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</si>
  <si>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</si>
  <si>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</si>
  <si>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</si>
  <si>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</si>
  <si>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</si>
  <si>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</si>
  <si>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</si>
  <si>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</si>
  <si>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</si>
  <si>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</si>
  <si>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</si>
  <si>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</si>
  <si>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</si>
  <si>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</si>
  <si>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</si>
  <si>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</si>
  <si>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</si>
  <si>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</si>
  <si>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</si>
  <si>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</si>
  <si>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</si>
  <si>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</si>
  <si>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</si>
  <si>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</si>
  <si>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</si>
  <si>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</si>
  <si>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</si>
  <si>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</si>
  <si>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</si>
  <si>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</si>
  <si>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</si>
  <si>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</si>
  <si>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</si>
  <si>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</si>
  <si>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</si>
  <si>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</si>
  <si>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</si>
  <si>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</si>
  <si>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</si>
  <si>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</si>
  <si>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</si>
  <si>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</si>
  <si>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</si>
  <si>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</si>
  <si>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</si>
  <si>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</si>
  <si>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</si>
  <si>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</si>
  <si>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</si>
  <si>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</si>
  <si>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</si>
  <si>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</si>
  <si>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</si>
  <si>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</si>
  <si>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</si>
  <si>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</si>
  <si>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</si>
  <si>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</si>
  <si>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</si>
  <si>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</si>
  <si>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</si>
  <si>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</si>
  <si>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</si>
  <si>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</si>
  <si>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</si>
  <si>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</si>
  <si>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</si>
  <si>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</si>
  <si>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</si>
  <si>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</si>
  <si>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</si>
  <si>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</si>
  <si>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</si>
  <si>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</si>
  <si>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</si>
  <si>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</si>
  <si>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</si>
  <si>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</si>
  <si>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</si>
  <si>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</si>
  <si>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</si>
  <si>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</si>
  <si>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</si>
  <si>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</si>
  <si>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</si>
  <si>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</si>
  <si>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</si>
  <si>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</si>
  <si>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</si>
  <si>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</si>
  <si>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</si>
  <si>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</si>
  <si>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</si>
  <si>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</si>
  <si>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</si>
  <si>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</si>
  <si>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</si>
  <si>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</si>
  <si>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</si>
  <si>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</si>
  <si>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</si>
  <si>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</si>
  <si>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</si>
  <si>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</si>
  <si>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</si>
  <si>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</si>
  <si>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</si>
  <si>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</si>
  <si>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</si>
  <si>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</si>
  <si>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</si>
  <si>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</si>
  <si>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</si>
  <si>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</si>
  <si>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</si>
  <si>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</si>
  <si>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</si>
  <si>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</si>
  <si>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</si>
  <si>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</si>
  <si>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</si>
  <si>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</si>
  <si>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</si>
  <si>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</si>
  <si>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</si>
  <si>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</si>
  <si>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</si>
  <si>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</si>
  <si>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</si>
  <si>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</si>
  <si>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</si>
  <si>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</si>
  <si>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</si>
  <si>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</si>
  <si>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</si>
  <si>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</si>
  <si>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</si>
  <si>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</si>
  <si>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</si>
  <si>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</si>
  <si>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</si>
  <si>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</si>
  <si>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</si>
  <si>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</si>
  <si>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</si>
  <si>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</si>
  <si>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</si>
  <si>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</si>
  <si>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</si>
  <si>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</si>
  <si>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</si>
  <si>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</si>
  <si>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</si>
  <si>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</si>
  <si>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</si>
  <si>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</si>
  <si>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</si>
  <si>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</si>
  <si>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</si>
  <si>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</si>
  <si>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</si>
  <si>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</si>
  <si>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</si>
  <si>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</si>
  <si>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</si>
  <si>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</si>
  <si>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</si>
  <si>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</si>
  <si>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</si>
  <si>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</si>
  <si>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</si>
  <si>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</si>
  <si>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</si>
  <si>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</si>
  <si>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</si>
  <si>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</si>
  <si>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</si>
  <si>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</si>
  <si>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</si>
  <si>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</si>
  <si>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</si>
  <si>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</si>
  <si>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</si>
  <si>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</si>
  <si>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</si>
  <si>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</si>
  <si>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</si>
  <si>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</si>
  <si>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</si>
  <si>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</si>
  <si>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</si>
  <si>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</si>
  <si>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</si>
  <si>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</si>
  <si>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</si>
  <si>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</si>
  <si>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</si>
  <si>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</si>
  <si>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</si>
  <si>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</si>
  <si>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</si>
  <si>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</si>
  <si>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</si>
  <si>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</si>
  <si>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</si>
  <si>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</si>
  <si>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</si>
  <si>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</si>
  <si>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</si>
  <si>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</si>
  <si>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</si>
  <si>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</si>
  <si>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</si>
  <si>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</si>
  <si>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</si>
  <si>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</si>
  <si>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</si>
  <si>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</si>
  <si>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</si>
  <si>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</si>
  <si>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</si>
  <si>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</si>
  <si>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</si>
  <si>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</si>
  <si>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</si>
  <si>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</si>
  <si>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</si>
  <si>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</si>
  <si>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</si>
  <si>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</si>
  <si>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</si>
  <si>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</si>
  <si>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</si>
  <si>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</si>
  <si>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</si>
  <si>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</si>
  <si>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</si>
  <si>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</si>
  <si>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</si>
  <si>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</si>
  <si>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</si>
  <si>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</si>
  <si>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</si>
  <si>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</si>
  <si>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</si>
  <si>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</si>
  <si>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</si>
  <si>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</si>
  <si>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</si>
  <si>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</si>
  <si>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</si>
  <si>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</si>
  <si>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</si>
  <si>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</si>
  <si>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</si>
  <si>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</si>
  <si>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</si>
  <si>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</si>
  <si>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</si>
  <si>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</si>
  <si>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</si>
  <si>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</si>
  <si>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</si>
  <si>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</si>
  <si>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</si>
  <si>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</si>
  <si>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</si>
  <si>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</si>
  <si>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</si>
  <si>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</si>
  <si>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</si>
  <si>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</si>
  <si>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</si>
  <si>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</si>
  <si>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</si>
  <si>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</si>
  <si>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</si>
  <si>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</si>
  <si>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</si>
  <si>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</si>
  <si>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</si>
  <si>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</si>
  <si>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</si>
  <si>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</si>
  <si>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</si>
  <si>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</si>
  <si>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</si>
  <si>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</si>
  <si>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</si>
  <si>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</si>
  <si>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</si>
  <si>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</si>
  <si>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</si>
  <si>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</si>
  <si>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</si>
  <si>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</si>
  <si>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</si>
  <si>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</si>
  <si>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</si>
  <si>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</si>
  <si>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</si>
  <si>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</si>
  <si>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</si>
  <si>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</si>
  <si>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</si>
  <si>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</si>
  <si>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</si>
  <si>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</si>
  <si>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</si>
  <si>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</si>
  <si>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</si>
  <si>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</si>
  <si>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</si>
  <si>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</si>
  <si>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</si>
  <si>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</si>
  <si>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</si>
  <si>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</si>
  <si>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</si>
  <si>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</si>
  <si>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</si>
  <si>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</si>
  <si>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</si>
  <si>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</si>
  <si>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</si>
  <si>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</si>
  <si>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</si>
  <si>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</si>
  <si>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</si>
  <si>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</si>
  <si>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</si>
  <si>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</si>
  <si>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</si>
  <si>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</si>
  <si>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</si>
  <si>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</si>
  <si>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</si>
  <si>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</si>
  <si>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</si>
  <si>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</si>
  <si>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</si>
  <si>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</si>
  <si>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</si>
  <si>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</si>
  <si>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</si>
  <si>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</si>
  <si>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</si>
  <si>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</si>
  <si>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</si>
  <si>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</si>
  <si>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</si>
  <si>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</si>
  <si>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</si>
  <si>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</si>
  <si>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</si>
  <si>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</si>
  <si>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</si>
  <si>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</si>
  <si>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</si>
  <si>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</si>
  <si>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</si>
  <si>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</si>
  <si>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</si>
  <si>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</si>
  <si>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</si>
  <si>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</si>
  <si>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</si>
  <si>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</si>
  <si>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</si>
  <si>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</si>
  <si>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</si>
  <si>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</si>
  <si>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</si>
  <si>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</si>
  <si>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</si>
  <si>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</si>
  <si>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</si>
  <si>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</si>
  <si>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</si>
  <si>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</si>
  <si>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</si>
  <si>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</si>
  <si>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</si>
  <si>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</si>
  <si>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</si>
  <si>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</si>
  <si>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</si>
  <si>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</si>
  <si>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</si>
  <si>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</si>
  <si>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</si>
  <si>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</si>
  <si>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</si>
  <si>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</si>
  <si>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</si>
  <si>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</si>
  <si>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</si>
  <si>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</si>
  <si>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</si>
  <si>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</si>
  <si>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</si>
  <si>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</si>
  <si>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</si>
  <si>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</si>
  <si>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</si>
  <si>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</si>
  <si>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</si>
  <si>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</si>
  <si>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</si>
  <si>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</si>
  <si>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</si>
  <si>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</si>
  <si>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</si>
  <si>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</si>
  <si>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</si>
  <si>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</si>
  <si>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</si>
  <si>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</si>
  <si>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</si>
  <si>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</si>
  <si>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</si>
  <si>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</si>
  <si>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</si>
  <si>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</si>
  <si>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</si>
  <si>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</si>
  <si>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</si>
  <si>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</si>
  <si>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</si>
  <si>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</si>
  <si>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</si>
  <si>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</si>
  <si>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</si>
  <si>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</si>
  <si>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</si>
  <si>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</si>
  <si>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</si>
  <si>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</si>
  <si>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</si>
  <si>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</si>
  <si>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</si>
  <si>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</si>
  <si>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</si>
  <si>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</si>
  <si>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</si>
  <si>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</si>
  <si>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</si>
  <si>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</si>
  <si>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</si>
  <si>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</si>
  <si>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</si>
  <si>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</si>
  <si>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</si>
  <si>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</si>
  <si>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</si>
  <si>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</si>
  <si>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</si>
  <si>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</si>
  <si>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</si>
  <si>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</si>
  <si>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</si>
  <si>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</si>
  <si>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</si>
  <si>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</si>
  <si>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</si>
  <si>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</si>
  <si>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</si>
  <si>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</si>
  <si>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</si>
  <si>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</si>
  <si>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</si>
  <si>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</si>
  <si>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</si>
  <si>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</si>
  <si>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</si>
  <si>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</si>
  <si>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</si>
  <si>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</si>
  <si>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</si>
  <si>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</si>
  <si>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</si>
  <si>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</si>
  <si>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</si>
  <si>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</si>
  <si>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</si>
  <si>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</si>
  <si>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</si>
  <si>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</si>
  <si>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</si>
  <si>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</si>
  <si>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</si>
  <si>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</si>
  <si>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</si>
  <si>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</si>
  <si>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</si>
  <si>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</si>
  <si>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</si>
  <si>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</si>
  <si>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</si>
  <si>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</si>
  <si>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</si>
  <si>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</si>
  <si>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</si>
  <si>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</si>
  <si>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</si>
  <si>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</si>
  <si>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</si>
  <si>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</si>
  <si>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</si>
  <si>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</si>
  <si>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</si>
  <si>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</si>
  <si>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</si>
  <si>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</si>
  <si>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</si>
  <si>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</si>
  <si>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</si>
  <si>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</si>
  <si>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</si>
  <si>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</si>
  <si>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</si>
  <si>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</si>
  <si>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</si>
  <si>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</si>
  <si>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</si>
  <si>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</si>
  <si>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</si>
  <si>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</si>
  <si>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</si>
  <si>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</si>
  <si>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</si>
  <si>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</si>
  <si>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</si>
  <si>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</si>
  <si>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</si>
  <si>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</si>
  <si>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</si>
  <si>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</si>
  <si>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</si>
  <si>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</si>
  <si>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</si>
  <si>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</si>
  <si>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</si>
  <si>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</si>
  <si>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</si>
  <si>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</si>
  <si>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</si>
  <si>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</si>
  <si>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</si>
  <si>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</si>
  <si>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</si>
  <si>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</si>
  <si>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</si>
  <si>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</si>
  <si>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</si>
  <si>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</si>
  <si>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</si>
  <si>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</si>
  <si>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</si>
  <si>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</si>
  <si>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</si>
  <si>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</si>
  <si>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</si>
  <si>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</si>
  <si>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</si>
  <si>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</si>
  <si>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</si>
  <si>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</si>
  <si>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</si>
  <si>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</si>
  <si>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</si>
  <si>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</si>
  <si>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</si>
  <si>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</si>
  <si>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</si>
  <si>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</si>
  <si>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</si>
  <si>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</si>
  <si>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</si>
  <si>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</si>
  <si>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</si>
  <si>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</si>
  <si>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</si>
  <si>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</si>
  <si>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</si>
  <si>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</si>
  <si>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</si>
  <si>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</si>
  <si>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</si>
  <si>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</si>
  <si>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</si>
  <si>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</si>
  <si>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</si>
  <si>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</si>
  <si>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</si>
  <si>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</si>
  <si>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</si>
  <si>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</si>
  <si>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</si>
  <si>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</si>
  <si>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</si>
  <si>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</si>
  <si>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</si>
  <si>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</si>
  <si>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</si>
  <si>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</si>
  <si>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</si>
  <si>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</si>
  <si>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</si>
  <si>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</si>
  <si>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</si>
  <si>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</si>
  <si>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</si>
  <si>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</si>
  <si>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</si>
  <si>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</si>
  <si>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</si>
  <si>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</si>
  <si>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</si>
  <si>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</si>
  <si>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</si>
  <si>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</si>
  <si>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</si>
  <si>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</si>
  <si>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</si>
  <si>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</si>
  <si>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</si>
  <si>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</si>
  <si>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</si>
  <si>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</si>
  <si>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</si>
  <si>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</si>
  <si>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</si>
  <si>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</si>
  <si>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</si>
  <si>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</si>
  <si>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</si>
  <si>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</si>
  <si>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</si>
  <si>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</si>
  <si>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</si>
  <si>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</si>
  <si>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</si>
  <si>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</si>
  <si>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</si>
  <si>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</si>
  <si>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</si>
  <si>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</si>
  <si>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</si>
  <si>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</si>
  <si>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</si>
  <si>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</si>
  <si>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</si>
  <si>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</si>
  <si>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</si>
  <si>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</si>
  <si>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</si>
  <si>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</si>
  <si>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</si>
  <si>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</si>
  <si>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</si>
  <si>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</si>
  <si>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</si>
  <si>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</si>
  <si>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</si>
  <si>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</si>
  <si>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</si>
  <si>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</si>
  <si>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</si>
  <si>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</si>
  <si>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</si>
  <si>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</si>
  <si>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</si>
  <si>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</si>
  <si>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</si>
  <si>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</si>
  <si>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</si>
  <si>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</si>
  <si>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</si>
  <si>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</si>
  <si>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</si>
  <si>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</si>
  <si>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</si>
  <si>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</si>
  <si>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</si>
  <si>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</si>
  <si>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</si>
  <si>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</si>
  <si>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</si>
  <si>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</si>
  <si>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</si>
  <si>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</si>
  <si>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</si>
  <si>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</si>
  <si>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</si>
  <si>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</si>
  <si>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</si>
  <si>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</si>
  <si>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</si>
  <si>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</si>
  <si>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</si>
  <si>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</si>
  <si>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</si>
  <si>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</si>
  <si>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</si>
  <si>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</si>
  <si>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</si>
  <si>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</si>
  <si>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</si>
  <si>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</si>
  <si>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</si>
  <si>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</si>
  <si>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</si>
  <si>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</si>
  <si>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</si>
  <si>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</si>
  <si>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</si>
  <si>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</si>
  <si>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</si>
  <si>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</si>
  <si>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</si>
  <si>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</si>
  <si>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</si>
  <si>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</si>
  <si>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</si>
  <si>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</si>
  <si>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</si>
  <si>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</si>
  <si>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</si>
  <si>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</si>
  <si>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</si>
  <si>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</si>
  <si>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</si>
  <si>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</si>
  <si>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</si>
  <si>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</si>
  <si>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</si>
  <si>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</si>
  <si>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</si>
  <si>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</si>
  <si>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</si>
  <si>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</si>
  <si>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</si>
  <si>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</si>
  <si>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</si>
  <si>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</si>
  <si>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</si>
  <si>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</si>
  <si>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</si>
  <si>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</si>
  <si>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</si>
  <si>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</si>
  <si>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</si>
  <si>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</si>
  <si>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</si>
  <si>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</si>
  <si>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</si>
  <si>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</si>
  <si>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</si>
  <si>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</si>
  <si>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</si>
  <si>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</si>
  <si>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</si>
  <si>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</si>
  <si>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</si>
  <si>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</si>
  <si>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</si>
  <si>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</si>
  <si>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</si>
  <si>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</si>
  <si>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</si>
  <si>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</si>
  <si>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</si>
  <si>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</si>
  <si>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</si>
  <si>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</si>
  <si>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</si>
  <si>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</si>
  <si>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</si>
  <si>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</si>
  <si>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</si>
  <si>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</si>
  <si>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</si>
  <si>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</si>
  <si>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</si>
  <si>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</si>
  <si>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</si>
  <si>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</si>
  <si>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</si>
  <si>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</si>
  <si>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</si>
  <si>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</si>
  <si>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</si>
  <si>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</si>
  <si>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</si>
  <si>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</si>
  <si>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</si>
  <si>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</si>
  <si>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</si>
  <si>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</si>
  <si>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</si>
  <si>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</si>
  <si>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</si>
  <si>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</si>
  <si>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</si>
  <si>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</si>
  <si>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</si>
  <si>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</si>
  <si>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</si>
  <si>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</si>
  <si>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</si>
  <si>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</si>
  <si>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</si>
  <si>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</si>
  <si>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</si>
  <si>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</si>
  <si>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</si>
  <si>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</si>
  <si>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</si>
  <si>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</si>
  <si>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</si>
  <si>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</si>
  <si>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</si>
  <si>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</si>
  <si>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</si>
  <si>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</si>
  <si>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</si>
  <si>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</si>
  <si>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</si>
  <si>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</si>
  <si>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</si>
  <si>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</si>
  <si>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</si>
  <si>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</si>
  <si>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</si>
  <si>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</si>
  <si>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</si>
  <si>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</si>
  <si>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</si>
  <si>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</si>
  <si>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</si>
  <si>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</si>
  <si>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</si>
  <si>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</si>
  <si>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</si>
  <si>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</si>
  <si>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</si>
  <si>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</si>
  <si>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</si>
  <si>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</si>
  <si>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</si>
  <si>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</si>
  <si>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</si>
  <si>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</si>
  <si>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</si>
  <si>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</si>
  <si>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</si>
  <si>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</si>
  <si>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</si>
  <si>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</si>
  <si>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</si>
  <si>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</si>
  <si>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</si>
  <si>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</si>
  <si>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</si>
  <si>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</si>
  <si>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</si>
  <si>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</si>
  <si>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</si>
  <si>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</si>
  <si>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</si>
  <si>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</si>
  <si>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</si>
  <si>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</si>
  <si>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</si>
  <si>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</si>
  <si>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</si>
  <si>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</si>
  <si>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</si>
  <si>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</si>
  <si>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</si>
  <si>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</si>
  <si>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</si>
  <si>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</si>
  <si>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</si>
  <si>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</si>
  <si>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</si>
  <si>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</si>
  <si>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</si>
  <si>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</si>
  <si>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</si>
  <si>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</si>
  <si>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</si>
  <si>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</si>
  <si>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</si>
  <si>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</si>
  <si>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</si>
  <si>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</si>
  <si>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</si>
  <si>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</si>
  <si>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</si>
  <si>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</si>
  <si>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</si>
  <si>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</si>
  <si>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</si>
  <si>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</si>
  <si>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</si>
  <si>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</si>
  <si>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</si>
  <si>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</si>
  <si>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</si>
  <si>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</si>
  <si>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</si>
  <si>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</si>
  <si>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</si>
  <si>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</si>
  <si>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</si>
  <si>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</si>
  <si>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</si>
  <si>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</si>
  <si>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</si>
  <si>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</si>
  <si>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</si>
  <si>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</si>
  <si>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</si>
  <si>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</si>
  <si>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</si>
  <si>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</si>
  <si>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</si>
  <si>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</si>
  <si>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</si>
  <si>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</si>
  <si>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</si>
  <si>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</si>
  <si>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</si>
  <si>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</si>
  <si>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</si>
  <si>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</si>
  <si>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</si>
  <si>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</si>
  <si>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</si>
  <si>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</si>
  <si>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</si>
  <si>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</si>
  <si>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</si>
  <si>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</si>
  <si>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</si>
  <si>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</si>
  <si>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</si>
  <si>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</si>
  <si>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</si>
  <si>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</si>
  <si>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</si>
  <si>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</si>
  <si>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</si>
  <si>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</si>
  <si>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</si>
  <si>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</si>
  <si>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</si>
  <si>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</si>
  <si>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</si>
  <si>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</si>
  <si>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</si>
  <si>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</si>
  <si>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</si>
  <si>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</si>
  <si>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</si>
  <si>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</si>
  <si>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</si>
  <si>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</si>
  <si>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</si>
  <si>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</si>
  <si>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</si>
  <si>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</si>
  <si>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</si>
  <si>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</si>
  <si>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</si>
  <si>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</si>
  <si>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</si>
  <si>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</si>
  <si>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</si>
  <si>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</si>
  <si>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</si>
  <si>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</si>
  <si>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</si>
  <si>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</si>
  <si>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</si>
  <si>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</si>
  <si>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</si>
  <si>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</si>
  <si>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</si>
  <si>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</si>
  <si>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</si>
  <si>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</si>
  <si>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</si>
  <si>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</si>
  <si>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</si>
  <si>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</si>
  <si>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</si>
  <si>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</si>
  <si>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</si>
  <si>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</si>
  <si>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</si>
  <si>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</si>
  <si>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</si>
  <si>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</si>
  <si>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</si>
  <si>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</si>
  <si>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</si>
  <si>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</si>
  <si>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</si>
  <si>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</si>
  <si>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</si>
  <si>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</si>
  <si>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</si>
  <si>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</si>
  <si>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</si>
  <si>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</si>
  <si>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</si>
  <si>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</si>
  <si>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</si>
  <si>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</si>
  <si>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</si>
  <si>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</si>
  <si>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</si>
  <si>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</si>
  <si>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</si>
  <si>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</si>
  <si>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</si>
  <si>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</si>
  <si>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</si>
  <si>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</si>
  <si>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</si>
  <si>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</si>
  <si>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</si>
  <si>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</si>
  <si>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</si>
  <si>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</si>
  <si>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</si>
  <si>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</si>
  <si>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</si>
  <si>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</si>
  <si>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</si>
  <si>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</si>
  <si>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</si>
  <si>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</si>
  <si>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</si>
  <si>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</si>
  <si>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</si>
  <si>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</si>
  <si>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</si>
  <si>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</si>
  <si>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</si>
  <si>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</si>
  <si>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</si>
  <si>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</si>
  <si>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</si>
  <si>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</si>
  <si>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</si>
  <si>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</si>
  <si>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</si>
  <si>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</si>
  <si>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</si>
  <si>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</si>
  <si>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</si>
  <si>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</si>
  <si>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</si>
  <si>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</si>
  <si>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</si>
  <si>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</si>
  <si>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</si>
  <si>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</si>
  <si>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</si>
  <si>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</si>
  <si>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</si>
  <si>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</si>
  <si>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</si>
  <si>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</si>
  <si>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</si>
  <si>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</si>
  <si>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</si>
  <si>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</si>
  <si>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</si>
  <si>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</si>
  <si>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</si>
  <si>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</si>
  <si>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</si>
  <si>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</si>
  <si>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</si>
  <si>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</si>
  <si>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</si>
  <si>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</si>
  <si>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</si>
  <si>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</si>
  <si>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</si>
  <si>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</si>
  <si>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</si>
  <si>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</si>
  <si>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</si>
  <si>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</si>
  <si>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</si>
  <si>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</si>
  <si>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</si>
  <si>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</si>
  <si>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</si>
  <si>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</si>
  <si>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</si>
  <si>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</si>
  <si>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</si>
  <si>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</si>
  <si>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</si>
  <si>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</si>
  <si>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</si>
  <si>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</si>
  <si>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</si>
  <si>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</si>
  <si>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</si>
  <si>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</si>
  <si>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</si>
  <si>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</si>
  <si>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</si>
  <si>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</si>
  <si>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</si>
  <si>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</si>
  <si>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</si>
  <si>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</si>
  <si>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</si>
  <si>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</si>
  <si>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</si>
  <si>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</si>
  <si>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</si>
  <si>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</si>
  <si>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</si>
  <si>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</si>
  <si>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</si>
  <si>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</si>
  <si>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</si>
  <si>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</si>
  <si>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</si>
  <si>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</si>
  <si>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</si>
  <si>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</si>
  <si>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</si>
  <si>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</si>
  <si>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</si>
  <si>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</si>
  <si>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</si>
  <si>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</si>
  <si>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</si>
  <si>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</si>
  <si>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</si>
  <si>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</si>
  <si>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</si>
  <si>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</si>
  <si>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</si>
  <si>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</si>
  <si>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</si>
  <si>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</si>
  <si>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</si>
  <si>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</si>
  <si>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</si>
  <si>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</si>
  <si>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</si>
  <si>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</si>
  <si>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</si>
  <si>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</si>
  <si>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</si>
  <si>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</si>
  <si>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</si>
  <si>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</si>
  <si>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</si>
  <si>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</si>
  <si>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</si>
  <si>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</si>
  <si>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</si>
  <si>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</si>
  <si>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</si>
  <si>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</si>
  <si>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</si>
  <si>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</si>
  <si>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</si>
  <si>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</si>
  <si>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</si>
  <si>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</si>
  <si>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</si>
  <si>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</si>
  <si>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</si>
  <si>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</si>
  <si>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</si>
  <si>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</si>
  <si>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</si>
  <si>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</si>
  <si>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</si>
  <si>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</si>
  <si>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</si>
  <si>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</si>
  <si>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</si>
  <si>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</si>
  <si>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</si>
  <si>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</si>
  <si>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</si>
  <si>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</si>
  <si>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</si>
  <si>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</si>
  <si>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</si>
  <si>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</si>
  <si>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</si>
  <si>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</si>
  <si>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</si>
  <si>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</si>
  <si>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</si>
  <si>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</si>
  <si>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</si>
  <si>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</si>
  <si>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</si>
  <si>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</si>
  <si>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</si>
  <si>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</si>
  <si>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</si>
  <si>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</si>
  <si>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</si>
  <si>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</si>
  <si>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</si>
  <si>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</si>
  <si>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</si>
  <si>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</si>
  <si>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</si>
  <si>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</si>
  <si>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</si>
  <si>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</si>
  <si>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</si>
  <si>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</si>
  <si>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</si>
  <si>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</si>
  <si>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</si>
  <si>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</si>
  <si>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</si>
  <si>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</si>
  <si>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</si>
  <si>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</si>
  <si>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</si>
  <si>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</si>
  <si>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</si>
  <si>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</si>
  <si>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</si>
  <si>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</si>
  <si>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</si>
  <si>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</si>
  <si>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</si>
  <si>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</si>
  <si>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</si>
  <si>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</si>
  <si>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</si>
  <si>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</si>
  <si>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</si>
  <si>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</si>
  <si>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</si>
  <si>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</si>
  <si>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</si>
  <si>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</si>
  <si>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</si>
  <si>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</si>
  <si>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</si>
  <si>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</si>
  <si>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</si>
  <si>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</si>
  <si>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</si>
  <si>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</si>
  <si>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</si>
  <si>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</si>
  <si>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</si>
  <si>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</si>
  <si>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</si>
  <si>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</si>
  <si>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</si>
  <si>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</si>
  <si>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</si>
  <si>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</si>
  <si>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</si>
  <si>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</si>
  <si>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</si>
  <si>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</si>
  <si>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</si>
  <si>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</si>
  <si>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</si>
  <si>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</si>
  <si>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</si>
  <si>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</si>
  <si>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</si>
  <si>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</si>
  <si>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</si>
  <si>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</si>
  <si>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</si>
  <si>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</si>
  <si>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</si>
  <si>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</si>
  <si>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</si>
  <si>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</si>
  <si>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</si>
  <si>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</si>
  <si>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</si>
  <si>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</si>
  <si>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</si>
  <si>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</si>
  <si>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</si>
  <si>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</si>
  <si>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</si>
  <si>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</si>
  <si>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</si>
  <si>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</si>
  <si>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</si>
  <si>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</si>
  <si>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</si>
  <si>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</si>
  <si>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</si>
  <si>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</si>
  <si>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</si>
  <si>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</si>
  <si>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</si>
  <si>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</si>
  <si>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</si>
  <si>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</si>
  <si>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</si>
  <si>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</si>
  <si>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</si>
  <si>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</si>
  <si>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</si>
  <si>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</si>
  <si>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</si>
  <si>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</si>
  <si>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</si>
  <si>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</si>
  <si>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</si>
  <si>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</si>
  <si>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</si>
  <si>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</si>
  <si>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</si>
  <si>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</si>
  <si>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</si>
  <si>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</si>
  <si>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</si>
  <si>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</si>
  <si>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</si>
  <si>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</si>
  <si>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</si>
  <si>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</si>
  <si>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</si>
  <si>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</si>
  <si>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</si>
  <si>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</si>
  <si>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</si>
  <si>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</si>
  <si>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</si>
  <si>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</si>
  <si>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</si>
  <si>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</si>
  <si>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</si>
  <si>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</si>
  <si>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</si>
  <si>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</si>
  <si>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</si>
  <si>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</si>
  <si>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</si>
  <si>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</si>
  <si>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</si>
  <si>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</si>
  <si>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</si>
  <si>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</si>
  <si>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</si>
  <si>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</si>
  <si>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</si>
  <si>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</si>
  <si>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</si>
  <si>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</si>
  <si>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</si>
  <si>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</si>
  <si>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</si>
  <si>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</si>
  <si>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</si>
  <si>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</si>
  <si>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</si>
  <si>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</si>
  <si>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</si>
  <si>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</si>
  <si>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</si>
  <si>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</si>
  <si>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</si>
  <si>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</si>
  <si>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</si>
  <si>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</si>
  <si>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</si>
  <si>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</si>
  <si>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</si>
  <si>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</si>
  <si>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</si>
  <si>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</si>
  <si>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</si>
  <si>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</si>
  <si>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</si>
  <si>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</si>
  <si>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</si>
  <si>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</si>
  <si>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</si>
  <si>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</si>
  <si>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</si>
  <si>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</si>
  <si>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</si>
  <si>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</si>
  <si>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</si>
  <si>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</si>
  <si>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</si>
  <si>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</si>
  <si>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</si>
  <si>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</si>
  <si>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</si>
  <si>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</si>
  <si>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</si>
  <si>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</si>
  <si>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</si>
  <si>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</si>
  <si>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</si>
  <si>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</si>
  <si>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</si>
  <si>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</si>
  <si>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</si>
  <si>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</si>
  <si>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</si>
  <si>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</si>
  <si>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</si>
  <si>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</si>
  <si>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</si>
  <si>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</si>
  <si>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</si>
  <si>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</si>
  <si>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</si>
  <si>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</si>
  <si>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</si>
  <si>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</si>
  <si>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</si>
  <si>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</si>
  <si>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</si>
  <si>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</si>
  <si>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</si>
  <si>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</si>
  <si>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</si>
  <si>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</si>
  <si>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</si>
  <si>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</si>
  <si>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</si>
  <si>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</si>
  <si>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</si>
  <si>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</si>
  <si>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</si>
  <si>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</si>
  <si>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</si>
  <si>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</si>
  <si>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</si>
  <si>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</si>
  <si>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</si>
  <si>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</si>
  <si>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</si>
  <si>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</si>
  <si>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</si>
  <si>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</si>
  <si>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</si>
  <si>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</si>
  <si>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</si>
  <si>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</si>
  <si>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</si>
  <si>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</si>
  <si>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</si>
  <si>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</si>
  <si>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</si>
  <si>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</si>
  <si>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</si>
  <si>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</si>
  <si>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</si>
  <si>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</si>
  <si>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</si>
  <si>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</si>
  <si>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</si>
  <si>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</si>
  <si>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</si>
  <si>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</si>
  <si>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</si>
  <si>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</si>
  <si>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</si>
  <si>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</si>
  <si>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</si>
  <si>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</si>
  <si>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</si>
  <si>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</si>
  <si>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</si>
  <si>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</si>
  <si>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</si>
  <si>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</si>
  <si>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</si>
  <si>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</si>
  <si>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</si>
  <si>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</si>
  <si>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</si>
  <si>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</si>
  <si>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</si>
  <si>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</si>
  <si>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</si>
  <si>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</si>
  <si>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</si>
  <si>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</si>
  <si>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</si>
  <si>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</si>
  <si>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</si>
  <si>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</si>
  <si>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</si>
  <si>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</si>
  <si>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</si>
  <si>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</si>
  <si>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</si>
  <si>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</si>
  <si>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</si>
  <si>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</si>
  <si>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</si>
  <si>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</si>
  <si>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</si>
  <si>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</si>
  <si>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</si>
  <si>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</si>
  <si>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</si>
  <si>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</si>
  <si>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</si>
  <si>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</si>
  <si>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</si>
  <si>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</si>
  <si>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</si>
  <si>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</si>
  <si>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</si>
  <si>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</si>
  <si>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</si>
  <si>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</si>
  <si>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</si>
  <si>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</si>
  <si>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</si>
  <si>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</si>
  <si>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</si>
  <si>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</si>
  <si>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</si>
  <si>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</si>
  <si>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</si>
  <si>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</si>
  <si>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</si>
  <si>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</si>
  <si>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</si>
  <si>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</si>
  <si>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</si>
  <si>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</si>
  <si>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</si>
  <si>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</si>
  <si>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</si>
  <si>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</si>
  <si>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</si>
  <si>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</si>
  <si>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</si>
  <si>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</si>
  <si>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</si>
  <si>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</si>
  <si>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</si>
  <si>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</si>
  <si>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</si>
  <si>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</si>
  <si>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</si>
  <si>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</si>
  <si>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</si>
  <si>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</si>
  <si>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</si>
  <si>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</si>
  <si>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</si>
  <si>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</si>
  <si>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</si>
  <si>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</si>
  <si>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</si>
  <si>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</si>
  <si>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</si>
  <si>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</si>
  <si>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</si>
  <si>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</si>
  <si>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</si>
  <si>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</si>
  <si>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</si>
  <si>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</si>
  <si>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</si>
  <si>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</si>
  <si>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</si>
  <si>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</si>
  <si>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</si>
  <si>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</si>
  <si>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</si>
  <si>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</si>
  <si>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</si>
  <si>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</si>
  <si>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</si>
  <si>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</si>
  <si>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</si>
  <si>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</si>
  <si>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</si>
  <si>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</si>
  <si>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</si>
  <si>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</si>
  <si>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</si>
  <si>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</si>
  <si>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</si>
  <si>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</si>
  <si>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</si>
  <si>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</si>
  <si>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</si>
  <si>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</si>
  <si>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</si>
  <si>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</si>
  <si>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</si>
  <si>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</si>
  <si>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</si>
  <si>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</si>
  <si>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</si>
  <si>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</si>
  <si>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</si>
  <si>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</si>
  <si>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</si>
  <si>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</si>
  <si>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</si>
  <si>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</si>
  <si>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</si>
  <si>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</si>
  <si>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</si>
  <si>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</si>
  <si>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</si>
  <si>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</si>
  <si>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</si>
  <si>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</si>
  <si>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</si>
  <si>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</si>
  <si>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</si>
  <si>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</si>
  <si>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</si>
  <si>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</si>
  <si>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</si>
  <si>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</si>
  <si>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</si>
  <si>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</si>
  <si>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</si>
  <si>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</si>
  <si>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</si>
  <si>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</si>
  <si>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</si>
  <si>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</si>
  <si>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</si>
  <si>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</si>
  <si>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</si>
  <si>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</si>
  <si>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</si>
  <si>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</si>
  <si>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</si>
  <si>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</si>
  <si>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</si>
  <si>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</si>
  <si>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</si>
  <si>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</si>
  <si>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</si>
  <si>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</si>
  <si>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</si>
  <si>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</si>
  <si>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</si>
  <si>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</si>
  <si>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</si>
  <si>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</si>
  <si>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</si>
  <si>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</si>
  <si>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</si>
  <si>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</si>
  <si>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</si>
  <si>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</si>
  <si>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</si>
  <si>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</si>
  <si>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</si>
  <si>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</si>
  <si>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</si>
  <si>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</si>
  <si>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</si>
  <si>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</si>
  <si>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</si>
  <si>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</si>
  <si>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</si>
  <si>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</si>
  <si>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</si>
  <si>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</si>
  <si>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</si>
  <si>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</si>
  <si>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</si>
  <si>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</si>
  <si>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</si>
  <si>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</si>
  <si>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</si>
  <si>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</si>
  <si>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</si>
  <si>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</si>
  <si>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</si>
  <si>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</si>
  <si>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</si>
  <si>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</si>
  <si>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</si>
  <si>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</si>
  <si>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</si>
  <si>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</si>
  <si>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</si>
  <si>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</si>
  <si>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</si>
  <si>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</si>
  <si>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</si>
  <si>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</si>
  <si>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</si>
  <si>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</si>
  <si>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</si>
  <si>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</si>
  <si>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</si>
  <si>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</si>
  <si>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</si>
  <si>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</si>
  <si>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</si>
  <si>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</si>
  <si>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</si>
  <si>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</si>
  <si>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</si>
  <si>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</si>
  <si>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</si>
  <si>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</si>
  <si>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</si>
  <si>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</si>
  <si>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</si>
  <si>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</si>
  <si>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</si>
  <si>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</si>
  <si>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</si>
  <si>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</si>
  <si>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</si>
  <si>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</si>
  <si>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</si>
  <si>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</si>
  <si>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</si>
  <si>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</si>
  <si>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</si>
  <si>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</si>
  <si>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</si>
  <si>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</si>
  <si>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</si>
  <si>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</si>
  <si>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</si>
  <si>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</si>
  <si>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</si>
  <si>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</si>
  <si>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</si>
  <si>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</si>
  <si>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</si>
  <si>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</si>
  <si>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</si>
  <si>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</si>
  <si>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</si>
  <si>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</si>
  <si>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</si>
  <si>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</si>
  <si>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</si>
  <si>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</si>
  <si>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</si>
  <si>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</si>
  <si>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</si>
  <si>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</si>
  <si>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</si>
  <si>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</si>
  <si>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</si>
  <si>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</si>
  <si>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</si>
  <si>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</si>
  <si>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</si>
  <si>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</si>
  <si>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</si>
  <si>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</si>
  <si>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</si>
  <si>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</si>
  <si>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</si>
  <si>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</si>
  <si>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</si>
  <si>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</si>
  <si>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</si>
  <si>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</si>
  <si>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</si>
  <si>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</si>
  <si>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</si>
  <si>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</si>
  <si>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</si>
  <si>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</si>
  <si>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</si>
  <si>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</si>
  <si>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</si>
  <si>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</si>
  <si>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</si>
  <si>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</si>
  <si>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</si>
  <si>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</si>
  <si>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</si>
  <si>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</si>
  <si>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</si>
  <si>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</si>
  <si>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</si>
  <si>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</si>
  <si>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</si>
  <si>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</si>
  <si>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</si>
  <si>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</si>
  <si>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</si>
  <si>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</si>
  <si>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</si>
  <si>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</si>
  <si>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</si>
  <si>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</si>
  <si>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</si>
  <si>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</si>
  <si>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</si>
  <si>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</si>
  <si>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</si>
  <si>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</si>
  <si>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</si>
  <si>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</si>
  <si>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</si>
  <si>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</si>
  <si>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</si>
  <si>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</si>
  <si>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</si>
  <si>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</si>
  <si>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</si>
  <si>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</si>
  <si>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</si>
  <si>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</si>
  <si>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</si>
  <si>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</si>
  <si>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</si>
  <si>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</si>
  <si>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</si>
  <si>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</si>
  <si>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</si>
  <si>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</si>
  <si>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</si>
  <si>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</si>
  <si>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</si>
  <si>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</si>
  <si>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</si>
  <si>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</si>
  <si>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</si>
  <si>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</si>
  <si>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</si>
  <si>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</si>
  <si>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</si>
  <si>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</si>
  <si>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</si>
  <si>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</si>
  <si>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</si>
  <si>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</si>
  <si>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</si>
  <si>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</si>
  <si>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</si>
  <si>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</si>
  <si>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</si>
  <si>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</si>
  <si>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</si>
  <si>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</si>
  <si>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</si>
  <si>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</si>
  <si>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</si>
  <si>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</si>
  <si>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</si>
  <si>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</si>
  <si>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</si>
  <si>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</si>
  <si>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</si>
  <si>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</si>
  <si>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</si>
  <si>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</si>
  <si>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</si>
  <si>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</si>
  <si>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</si>
  <si>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</si>
  <si>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</si>
  <si>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</si>
  <si>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</si>
  <si>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</si>
  <si>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</si>
  <si>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</si>
  <si>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</si>
  <si>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</si>
  <si>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</si>
  <si>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</si>
  <si>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</si>
  <si>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</si>
  <si>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</si>
  <si>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</si>
  <si>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</si>
  <si>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</si>
  <si>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</si>
  <si>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</si>
  <si>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</si>
  <si>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</si>
  <si>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</si>
  <si>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</si>
  <si>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</si>
  <si>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</si>
  <si>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</si>
  <si>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</si>
  <si>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</si>
  <si>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</si>
  <si>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</si>
  <si>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</si>
  <si>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</si>
  <si>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</si>
  <si>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</si>
  <si>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</si>
  <si>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</si>
  <si>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</si>
  <si>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</si>
  <si>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</si>
  <si>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</si>
  <si>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</si>
  <si>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</si>
  <si>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</si>
  <si>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</si>
  <si>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</si>
  <si>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</si>
  <si>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</si>
  <si>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</si>
  <si>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</si>
  <si>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</si>
  <si>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</si>
  <si>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</si>
  <si>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</si>
  <si>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</si>
  <si>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</si>
  <si>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</si>
  <si>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</si>
  <si>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</si>
  <si>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</si>
  <si>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</si>
  <si>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</si>
  <si>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</si>
  <si>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</si>
  <si>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</si>
  <si>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</si>
  <si>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</si>
  <si>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</si>
  <si>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</si>
  <si>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</si>
  <si>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</si>
  <si>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</si>
  <si>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</si>
  <si>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</si>
  <si>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</si>
  <si>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</si>
  <si>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</si>
  <si>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</si>
  <si>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</si>
  <si>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</si>
  <si>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</si>
  <si>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</si>
  <si>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</si>
  <si>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</si>
  <si>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</si>
  <si>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</si>
  <si>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</si>
  <si>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</si>
  <si>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</si>
  <si>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</si>
  <si>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</si>
  <si>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</si>
  <si>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</si>
  <si>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</si>
  <si>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</si>
  <si>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</si>
  <si>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</si>
  <si>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</si>
  <si>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</si>
  <si>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</si>
  <si>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</si>
  <si>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</si>
  <si>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</si>
  <si>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</si>
  <si>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</si>
  <si>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</si>
  <si>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</si>
  <si>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</si>
  <si>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</si>
  <si>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</si>
  <si>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</si>
  <si>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</si>
  <si>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</si>
  <si>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</si>
  <si>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</si>
  <si>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</si>
  <si>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</si>
  <si>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</si>
  <si>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</si>
  <si>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</si>
  <si>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</si>
  <si>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</si>
  <si>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</si>
  <si>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</si>
  <si>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</si>
  <si>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</si>
  <si>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</si>
  <si>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</si>
  <si>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</si>
  <si>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</si>
  <si>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</si>
  <si>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</si>
  <si>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</si>
  <si>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</si>
  <si>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</si>
  <si>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</si>
  <si>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</si>
  <si>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</si>
  <si>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</si>
  <si>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</si>
  <si>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</si>
  <si>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</si>
  <si>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</si>
  <si>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</si>
  <si>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</si>
  <si>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</si>
  <si>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</si>
  <si>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</si>
  <si>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</si>
  <si>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</si>
  <si>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</si>
  <si>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</si>
  <si>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</si>
  <si>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</si>
  <si>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</si>
  <si>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</si>
  <si>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</si>
  <si>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</si>
  <si>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</si>
  <si>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</si>
  <si>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</si>
  <si>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</si>
  <si>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</si>
  <si>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</si>
  <si>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</si>
  <si>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</si>
  <si>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</si>
  <si>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</si>
  <si>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</si>
  <si>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</si>
  <si>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</si>
  <si>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</si>
  <si>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</si>
  <si>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</si>
  <si>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</si>
  <si>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</si>
  <si>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</si>
  <si>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</si>
  <si>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</si>
  <si>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</si>
  <si>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</si>
  <si>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</si>
  <si>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</si>
  <si>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</si>
  <si>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</si>
  <si>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</si>
  <si>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</si>
  <si>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</si>
  <si>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</si>
  <si>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</si>
  <si>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</si>
  <si>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</si>
  <si>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</si>
  <si>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</si>
  <si>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</si>
  <si>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</si>
  <si>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</si>
  <si>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</si>
  <si>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</si>
  <si>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</si>
  <si>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</si>
  <si>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</si>
  <si>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</si>
  <si>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</si>
  <si>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</si>
  <si>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</si>
  <si>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</si>
  <si>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</si>
  <si>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</si>
  <si>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</si>
  <si>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</si>
  <si>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</si>
  <si>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</si>
  <si>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</si>
  <si>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</si>
  <si>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</si>
  <si>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</si>
  <si>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</si>
  <si>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</si>
  <si>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</si>
  <si>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</si>
  <si>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</si>
  <si>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</si>
  <si>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</si>
  <si>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</si>
  <si>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</si>
  <si>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</si>
  <si>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</si>
  <si>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</si>
  <si>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</si>
  <si>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</si>
  <si>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</si>
  <si>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</si>
  <si>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</si>
  <si>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</si>
  <si>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</si>
  <si>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</si>
  <si>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</si>
  <si>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</si>
  <si>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</si>
  <si>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</si>
  <si>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</si>
  <si>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</si>
  <si>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</si>
  <si>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</si>
  <si>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</si>
  <si>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</si>
  <si>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</si>
  <si>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</si>
  <si>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</si>
  <si>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</si>
  <si>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</si>
  <si>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</si>
  <si>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</si>
  <si>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</si>
  <si>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</si>
  <si>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</si>
  <si>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</si>
  <si>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</si>
  <si>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</si>
  <si>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</si>
  <si>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</si>
  <si>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</si>
  <si>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</si>
  <si>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</si>
  <si>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</si>
  <si>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</si>
  <si>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</si>
  <si>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</si>
  <si>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</si>
  <si>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</si>
  <si>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</si>
  <si>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</si>
  <si>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</si>
  <si>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</si>
  <si>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</si>
  <si>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</si>
  <si>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</si>
  <si>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</si>
  <si>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</si>
  <si>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</si>
  <si>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</si>
  <si>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</si>
  <si>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</si>
  <si>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</si>
  <si>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</si>
  <si>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</si>
  <si>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</si>
  <si>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</si>
  <si>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</si>
  <si>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</si>
  <si>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</si>
  <si>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</si>
  <si>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</si>
  <si>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</si>
  <si>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</si>
  <si>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</si>
  <si>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</si>
  <si>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</si>
  <si>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</si>
  <si>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</si>
  <si>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</si>
  <si>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</si>
  <si>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</si>
  <si>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</si>
  <si>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</si>
  <si>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</si>
  <si>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</si>
  <si>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</si>
  <si>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</si>
  <si>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</si>
  <si>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</si>
  <si>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</si>
  <si>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</si>
  <si>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</si>
  <si>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</si>
  <si>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</si>
  <si>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</si>
  <si>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</si>
  <si>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</si>
  <si>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</si>
  <si>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</si>
  <si>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</si>
  <si>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</si>
  <si>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</si>
  <si>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</si>
  <si>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</si>
  <si>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</si>
  <si>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</si>
  <si>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</si>
  <si>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</si>
  <si>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</si>
  <si>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</si>
  <si>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</si>
  <si>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</si>
  <si>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</si>
  <si>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</si>
  <si>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</si>
  <si>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</si>
  <si>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</si>
  <si>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</si>
  <si>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</si>
  <si>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</si>
  <si>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</si>
  <si>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</si>
  <si>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</si>
  <si>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</si>
  <si>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</si>
  <si>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</si>
  <si>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</si>
  <si>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</si>
  <si>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</si>
  <si>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</si>
  <si>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</si>
  <si>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</si>
  <si>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</si>
  <si>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</si>
  <si>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</si>
  <si>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</si>
  <si>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</si>
  <si>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</si>
  <si>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</si>
  <si>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</si>
  <si>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</si>
  <si>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</si>
  <si>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</si>
  <si>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</si>
  <si>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</si>
  <si>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</si>
  <si>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</si>
  <si>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</si>
  <si>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</si>
  <si>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</si>
  <si>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</si>
  <si>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</si>
  <si>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</si>
  <si>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</si>
  <si>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</si>
  <si>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</si>
  <si>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</si>
  <si>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</si>
  <si>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</si>
  <si>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</si>
  <si>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</si>
  <si>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</si>
  <si>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</si>
  <si>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</si>
  <si>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</si>
  <si>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</si>
  <si>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</si>
  <si>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</si>
  <si>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</si>
  <si>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</si>
  <si>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</si>
  <si>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</si>
  <si>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</si>
  <si>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</si>
  <si>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</si>
  <si>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</si>
  <si>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</si>
  <si>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</si>
  <si>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</si>
  <si>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</si>
  <si>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</si>
  <si>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</si>
  <si>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</si>
  <si>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</si>
  <si>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</si>
  <si>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</si>
  <si>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</si>
  <si>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</si>
  <si>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</si>
  <si>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</si>
  <si>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</si>
  <si>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</si>
  <si>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</si>
  <si>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</si>
  <si>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</si>
  <si>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</si>
  <si>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</si>
  <si>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</si>
  <si>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</si>
  <si>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</si>
  <si>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</si>
  <si>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</si>
  <si>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</si>
  <si>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</si>
  <si>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</si>
  <si>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</si>
  <si>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</si>
  <si>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</si>
  <si>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</si>
  <si>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</si>
  <si>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</si>
  <si>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</si>
  <si>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</si>
  <si>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</si>
  <si>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</si>
  <si>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</si>
  <si>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</si>
  <si>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</si>
  <si>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</si>
  <si>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</si>
  <si>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</si>
  <si>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</si>
  <si>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</si>
  <si>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</si>
  <si>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</si>
  <si>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</si>
  <si>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</si>
  <si>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</si>
  <si>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</si>
  <si>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</si>
  <si>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</si>
  <si>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</si>
  <si>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</si>
  <si>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</si>
  <si>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</si>
  <si>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</si>
  <si>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</si>
  <si>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</si>
  <si>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</si>
  <si>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</si>
  <si>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</si>
  <si>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</si>
  <si>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</si>
  <si>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</si>
  <si>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</si>
  <si>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</si>
  <si>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</si>
  <si>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</si>
  <si>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</si>
  <si>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</si>
  <si>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</si>
  <si>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</si>
  <si>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</si>
  <si>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</si>
  <si>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</si>
  <si>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</si>
  <si>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</si>
  <si>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</si>
  <si>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</si>
  <si>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</si>
  <si>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</si>
  <si>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</si>
  <si>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</si>
  <si>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</si>
  <si>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</si>
  <si>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</si>
  <si>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</si>
  <si>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</si>
  <si>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</si>
  <si>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</si>
  <si>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</si>
  <si>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</si>
  <si>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</si>
  <si>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</si>
  <si>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</si>
  <si>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</si>
  <si>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</si>
  <si>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</si>
  <si>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</si>
  <si>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</si>
  <si>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</si>
  <si>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</si>
  <si>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</si>
  <si>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</si>
  <si>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</si>
  <si>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</si>
  <si>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</si>
  <si>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</si>
  <si>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</si>
  <si>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</si>
  <si>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</si>
  <si>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</si>
  <si>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</si>
  <si>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</si>
  <si>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</si>
  <si>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</si>
  <si>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</si>
  <si>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</si>
  <si>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</si>
  <si>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</si>
  <si>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</si>
  <si>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</si>
  <si>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</si>
  <si>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</si>
  <si>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</si>
  <si>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</si>
  <si>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</si>
  <si>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</si>
  <si>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</si>
  <si>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</si>
  <si>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</si>
  <si>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</si>
  <si>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</si>
  <si>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</si>
  <si>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</si>
  <si>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</si>
  <si>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</si>
  <si>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</si>
  <si>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</si>
  <si>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</si>
  <si>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</si>
  <si>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</si>
  <si>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</si>
  <si>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</si>
  <si>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</si>
  <si>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</si>
  <si>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</si>
  <si>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</si>
  <si>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</si>
  <si>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</si>
  <si>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</si>
  <si>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</si>
  <si>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</si>
  <si>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</si>
  <si>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</si>
  <si>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</si>
  <si>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</si>
  <si>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</si>
  <si>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</si>
  <si>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</si>
  <si>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</si>
  <si>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</si>
  <si>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</si>
  <si>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</si>
  <si>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</si>
  <si>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</si>
  <si>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</si>
  <si>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</si>
  <si>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</si>
  <si>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</si>
  <si>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</si>
  <si>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</si>
  <si>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</si>
  <si>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</si>
  <si>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</si>
  <si>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</si>
  <si>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</si>
  <si>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</si>
  <si>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</si>
  <si>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</si>
  <si>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</si>
  <si>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</si>
  <si>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</si>
  <si>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</si>
  <si>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</si>
  <si>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</si>
  <si>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</si>
  <si>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</si>
  <si>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</si>
  <si>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</si>
  <si>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</si>
  <si>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</si>
  <si>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</si>
  <si>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</si>
  <si>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</si>
  <si>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</si>
  <si>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</si>
  <si>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</si>
  <si>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</si>
  <si>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</si>
  <si>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</si>
  <si>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</si>
  <si>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</si>
  <si>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</si>
  <si>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</si>
  <si>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</si>
  <si>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</si>
  <si>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</si>
  <si>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</si>
  <si>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</si>
  <si>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</si>
  <si>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</si>
  <si>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</si>
  <si>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</si>
  <si>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</si>
  <si>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</si>
  <si>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</si>
  <si>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</si>
  <si>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</si>
  <si>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</si>
  <si>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</si>
  <si>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</si>
  <si>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</si>
  <si>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</si>
  <si>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</si>
  <si>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</si>
  <si>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</si>
  <si>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</si>
  <si>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</si>
  <si>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</si>
  <si>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</si>
  <si>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</si>
  <si>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</si>
  <si>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</si>
  <si>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</si>
  <si>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</si>
  <si>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</si>
  <si>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</si>
  <si>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</si>
  <si>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</si>
  <si>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</si>
  <si>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</si>
  <si>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</si>
  <si>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</si>
  <si>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</si>
  <si>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</si>
  <si>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</si>
  <si>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</si>
  <si>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</si>
  <si>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</si>
  <si>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</si>
  <si>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</si>
  <si>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</si>
  <si>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</si>
  <si>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</si>
  <si>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</si>
  <si>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</si>
  <si>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</si>
  <si>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</si>
  <si>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</si>
  <si>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</si>
  <si>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</si>
  <si>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</si>
  <si>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</si>
  <si>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</si>
  <si>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</si>
  <si>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</si>
  <si>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</si>
  <si>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</si>
  <si>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</si>
  <si>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</si>
  <si>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</si>
  <si>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</si>
  <si>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</si>
  <si>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</si>
  <si>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</si>
  <si>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</si>
  <si>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</si>
  <si>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</si>
  <si>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</si>
  <si>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</si>
  <si>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</si>
  <si>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</si>
  <si>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</si>
  <si>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</si>
  <si>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</si>
  <si>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</si>
  <si>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</si>
  <si>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</si>
  <si>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</si>
  <si>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</si>
  <si>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</si>
  <si>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</si>
  <si>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</si>
  <si>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</si>
  <si>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</si>
  <si>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</si>
  <si>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</si>
  <si>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</si>
  <si>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</si>
  <si>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</si>
  <si>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</si>
  <si>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</si>
  <si>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</si>
  <si>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</si>
  <si>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</si>
  <si>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</si>
  <si>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</si>
  <si>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</si>
  <si>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</si>
  <si>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</si>
  <si>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</si>
  <si>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</si>
  <si>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</si>
  <si>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</si>
  <si>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</si>
  <si>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</si>
  <si>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</si>
  <si>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</si>
  <si>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</si>
  <si>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</si>
  <si>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</si>
  <si>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</si>
  <si>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</si>
  <si>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</si>
  <si>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</si>
  <si>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</si>
  <si>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</si>
  <si>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</si>
  <si>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</si>
  <si>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</si>
  <si>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</si>
  <si>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</si>
  <si>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</si>
  <si>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</si>
  <si>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</si>
  <si>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</si>
  <si>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</si>
  <si>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</si>
  <si>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</si>
  <si>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</si>
  <si>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</si>
  <si>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</si>
  <si>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</si>
  <si>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</si>
  <si>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</si>
  <si>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</si>
  <si>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</si>
  <si>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</si>
  <si>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</si>
  <si>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</si>
  <si>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</si>
  <si>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</si>
  <si>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</si>
  <si>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</si>
  <si>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</si>
  <si>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</si>
  <si>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</si>
  <si>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</si>
  <si>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</si>
  <si>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</si>
  <si>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</si>
  <si>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</si>
  <si>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</si>
  <si>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</si>
  <si>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</si>
  <si>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</si>
  <si>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</si>
  <si>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</si>
  <si>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</si>
  <si>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</si>
  <si>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</si>
  <si>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</si>
  <si>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</si>
  <si>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</si>
  <si>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</si>
  <si>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</si>
  <si>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</si>
  <si>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</si>
  <si>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</si>
  <si>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</si>
  <si>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</si>
  <si>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</si>
  <si>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</si>
  <si>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</si>
  <si>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</si>
  <si>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</si>
  <si>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</si>
  <si>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</si>
  <si>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</si>
  <si>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</si>
  <si>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</si>
  <si>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</si>
  <si>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</si>
  <si>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</si>
  <si>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</si>
  <si>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</si>
  <si>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</si>
  <si>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</si>
  <si>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</si>
  <si>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</si>
  <si>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</si>
  <si>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</si>
  <si>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</si>
  <si>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</si>
  <si>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</si>
  <si>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</si>
  <si>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</si>
  <si>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</si>
  <si>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</si>
  <si>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</si>
  <si>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</si>
  <si>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</si>
  <si>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</si>
  <si>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</si>
  <si>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</si>
  <si>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</si>
  <si>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</si>
  <si>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</si>
  <si>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</si>
  <si>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</si>
  <si>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</si>
  <si>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</si>
  <si>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</si>
  <si>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</si>
  <si>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</si>
  <si>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</si>
  <si>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</si>
  <si>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</si>
  <si>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</si>
  <si>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</si>
  <si>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</si>
  <si>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</si>
  <si>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</si>
  <si>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</si>
  <si>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</si>
  <si>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</si>
  <si>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</si>
  <si>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</si>
  <si>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</si>
  <si>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</si>
  <si>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</si>
  <si>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</si>
  <si>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</si>
  <si>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</si>
  <si>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</si>
  <si>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</si>
  <si>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</si>
  <si>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</si>
  <si>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</si>
  <si>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</si>
  <si>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</si>
  <si>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</si>
  <si>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</si>
  <si>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</si>
  <si>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</si>
  <si>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</si>
  <si>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</si>
  <si>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</si>
  <si>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</si>
  <si>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</si>
  <si>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</si>
  <si>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</si>
  <si>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</si>
  <si>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</si>
  <si>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</si>
  <si>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</si>
  <si>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</si>
  <si>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</si>
  <si>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</si>
  <si>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</si>
  <si>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</si>
  <si>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</si>
  <si>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</si>
  <si>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</si>
  <si>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</si>
  <si>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</si>
  <si>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</si>
  <si>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</si>
  <si>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</si>
  <si>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</si>
  <si>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</si>
  <si>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</si>
  <si>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</si>
  <si>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</si>
  <si>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</si>
  <si>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</si>
  <si>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</si>
  <si>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</si>
  <si>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</si>
  <si>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</si>
  <si>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</si>
  <si>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</si>
  <si>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</si>
  <si>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</si>
  <si>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</si>
  <si>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</si>
  <si>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</si>
  <si>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</si>
  <si>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</si>
  <si>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</si>
  <si>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</si>
  <si>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</si>
  <si>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</si>
  <si>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</si>
  <si>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</si>
  <si>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</si>
  <si>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</si>
  <si>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</si>
  <si>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</si>
  <si>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</si>
  <si>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</si>
  <si>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</si>
  <si>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</si>
  <si>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</si>
  <si>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</si>
  <si>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</si>
  <si>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</si>
  <si>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</si>
  <si>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</si>
  <si>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</si>
  <si>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</si>
  <si>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</si>
  <si>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</si>
  <si>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</si>
  <si>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</si>
  <si>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</si>
  <si>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</si>
  <si>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</si>
  <si>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</si>
  <si>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</si>
  <si>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</si>
  <si>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</si>
  <si>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</si>
  <si>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</si>
  <si>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</si>
  <si>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</si>
  <si>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</si>
  <si>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</si>
  <si>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</si>
  <si>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</si>
  <si>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</si>
  <si>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</si>
  <si>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</si>
  <si>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</si>
  <si>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</si>
  <si>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</si>
  <si>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</si>
  <si>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</si>
  <si>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</si>
  <si>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</si>
  <si>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</si>
  <si>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</si>
  <si>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</si>
  <si>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</si>
  <si>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</si>
  <si>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</si>
  <si>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</si>
  <si>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</si>
  <si>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</si>
  <si>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</si>
  <si>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</si>
  <si>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</si>
  <si>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</si>
  <si>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</si>
  <si>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</si>
  <si>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</si>
  <si>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</si>
  <si>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</si>
  <si>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</si>
  <si>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</si>
  <si>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</si>
  <si>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</si>
  <si>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</si>
  <si>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</si>
  <si>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</si>
  <si>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</si>
  <si>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</si>
  <si>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</si>
  <si>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</si>
  <si>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</si>
  <si>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</si>
  <si>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</si>
  <si>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</si>
  <si>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</si>
  <si>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</si>
  <si>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</si>
  <si>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</si>
  <si>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</si>
  <si>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</si>
  <si>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</si>
  <si>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</si>
  <si>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</si>
  <si>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</si>
  <si>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</si>
  <si>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</si>
  <si>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</si>
  <si>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</si>
  <si>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</si>
  <si>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</si>
  <si>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</si>
  <si>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</si>
  <si>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</si>
  <si>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</si>
  <si>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</si>
  <si>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</si>
  <si>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</si>
  <si>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</si>
  <si>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</si>
  <si>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</si>
  <si>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</si>
  <si>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</si>
  <si>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</si>
  <si>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</si>
  <si>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</si>
  <si>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</si>
  <si>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</si>
  <si>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</si>
  <si>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</si>
  <si>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</si>
  <si>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</si>
  <si>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</si>
  <si>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</si>
  <si>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</si>
  <si>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</si>
  <si>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</si>
  <si>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</si>
  <si>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</si>
  <si>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</si>
  <si>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</si>
  <si>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</si>
  <si>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</si>
  <si>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</si>
  <si>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</si>
  <si>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</si>
  <si>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</si>
  <si>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</si>
  <si>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</si>
  <si>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</si>
  <si>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</si>
  <si>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</si>
  <si>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</si>
  <si>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</si>
  <si>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</si>
  <si>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</si>
  <si>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</si>
  <si>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</si>
  <si>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</si>
  <si>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</si>
  <si>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</si>
  <si>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</si>
  <si>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</si>
  <si>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</si>
  <si>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</si>
  <si>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</si>
  <si>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</si>
  <si>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</si>
  <si>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</si>
  <si>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</si>
  <si>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</si>
  <si>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</si>
  <si>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</si>
  <si>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</si>
  <si>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</si>
  <si>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</si>
  <si>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</si>
  <si>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</si>
  <si>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</si>
  <si>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</si>
  <si>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</si>
  <si>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</si>
  <si>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</si>
  <si>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</si>
  <si>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</si>
  <si>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</si>
  <si>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</si>
  <si>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</si>
  <si>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</si>
  <si>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</si>
  <si>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</si>
  <si>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</si>
  <si>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</si>
  <si>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</si>
  <si>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</si>
  <si>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</si>
  <si>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</si>
  <si>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</si>
  <si>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</si>
  <si>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</si>
  <si>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</si>
  <si>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</si>
  <si>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</si>
  <si>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</si>
  <si>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</si>
  <si>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</si>
  <si>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</si>
  <si>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</si>
  <si>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</si>
  <si>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</si>
  <si>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</si>
  <si>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</si>
  <si>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</si>
  <si>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</si>
  <si>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</si>
  <si>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</si>
  <si>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</si>
  <si>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</si>
  <si>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</si>
  <si>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</si>
  <si>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</si>
  <si>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</si>
  <si>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</si>
  <si>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</si>
  <si>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</si>
  <si>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</si>
  <si>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</si>
  <si>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</si>
  <si>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</si>
  <si>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</si>
  <si>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</si>
  <si>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</si>
  <si>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</si>
  <si>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</si>
  <si>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</si>
  <si>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</si>
  <si>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</si>
  <si>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</si>
  <si>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</si>
  <si>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</si>
  <si>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</si>
  <si>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</si>
  <si>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</si>
  <si>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</si>
  <si>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</si>
  <si>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</si>
  <si>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</si>
  <si>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</si>
  <si>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</si>
  <si>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</si>
  <si>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</si>
  <si>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</si>
  <si>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</si>
  <si>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</si>
  <si>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</si>
  <si>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</si>
  <si>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</si>
  <si>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</si>
  <si>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</si>
  <si>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</si>
  <si>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</si>
  <si>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</si>
  <si>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</si>
  <si>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</si>
  <si>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</si>
  <si>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</si>
  <si>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</si>
  <si>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</si>
  <si>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</si>
  <si>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</si>
  <si>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</si>
  <si>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</si>
  <si>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</si>
  <si>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</si>
  <si>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</si>
  <si>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</si>
  <si>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</si>
  <si>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</si>
  <si>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</si>
  <si>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</si>
  <si>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</si>
  <si>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</si>
  <si>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</si>
  <si>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</si>
  <si>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</si>
  <si>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</si>
  <si>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</si>
  <si>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</si>
  <si>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</si>
  <si>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</si>
  <si>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</si>
  <si>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</si>
  <si>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</si>
  <si>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</si>
  <si>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</si>
  <si>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</si>
  <si>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</si>
  <si>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</si>
  <si>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</si>
  <si>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</si>
  <si>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</si>
  <si>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</si>
  <si>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</si>
  <si>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</si>
  <si>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</si>
  <si>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</si>
  <si>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</si>
  <si>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</si>
  <si>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</si>
  <si>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</si>
  <si>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</si>
  <si>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</si>
  <si>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</si>
  <si>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</si>
  <si>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</si>
  <si>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</si>
  <si>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</si>
  <si>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</si>
  <si>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</si>
  <si>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</si>
  <si>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</si>
  <si>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</si>
  <si>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</si>
  <si>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</si>
  <si>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</si>
  <si>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</si>
  <si>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</si>
  <si>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</si>
  <si>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</si>
  <si>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</si>
  <si>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</si>
  <si>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</si>
  <si>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</si>
  <si>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</si>
  <si>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</si>
  <si>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</si>
  <si>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</si>
  <si>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</si>
  <si>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</si>
  <si>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</si>
  <si>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</si>
  <si>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</si>
  <si>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</si>
  <si>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</si>
  <si>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</si>
  <si>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</si>
  <si>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</si>
  <si>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</si>
  <si>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</si>
  <si>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</si>
  <si>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</si>
  <si>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</si>
  <si>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</si>
  <si>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</si>
  <si>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</si>
  <si>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</si>
  <si>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</si>
  <si>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</si>
  <si>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</si>
  <si>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</si>
  <si>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</si>
  <si>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</si>
  <si>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</si>
  <si>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</si>
  <si>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</si>
  <si>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</si>
  <si>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</si>
  <si>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</si>
  <si>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</si>
  <si>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</si>
  <si>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</si>
  <si>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</si>
  <si>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</si>
  <si>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</si>
  <si>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</si>
  <si>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</si>
  <si>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</si>
  <si>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</si>
  <si>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</si>
  <si>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</si>
  <si>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</si>
  <si>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</si>
  <si>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</si>
  <si>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</si>
  <si>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</si>
  <si>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</si>
  <si>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</si>
  <si>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</si>
  <si>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</si>
  <si>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</si>
  <si>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</si>
  <si>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</si>
  <si>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</si>
  <si>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</si>
  <si>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</si>
  <si>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</si>
  <si>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</si>
  <si>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</si>
  <si>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</si>
  <si>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</si>
  <si>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</si>
  <si>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</si>
  <si>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</si>
  <si>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</si>
  <si>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</si>
  <si>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</si>
  <si>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</si>
  <si>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</si>
  <si>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</si>
  <si>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</si>
  <si>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</si>
  <si>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</si>
  <si>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</si>
  <si>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</si>
  <si>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</si>
  <si>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</si>
  <si>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</si>
  <si>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</si>
  <si>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</si>
  <si>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</si>
  <si>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</si>
  <si>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</si>
  <si>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</si>
  <si>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</si>
  <si>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</si>
  <si>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</si>
  <si>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</si>
  <si>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</si>
  <si>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</si>
  <si>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</si>
  <si>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</si>
  <si>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</si>
  <si>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</si>
  <si>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</si>
  <si>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</si>
  <si>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</si>
  <si>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</si>
  <si>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</si>
  <si>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</si>
  <si>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</si>
  <si>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</si>
  <si>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</si>
  <si>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</si>
  <si>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</si>
  <si>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</si>
  <si>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</si>
  <si>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</si>
  <si>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</si>
  <si>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</si>
  <si>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</si>
  <si>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</si>
  <si>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</si>
  <si>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</si>
  <si>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</si>
  <si>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</si>
  <si>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</si>
  <si>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</si>
  <si>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</si>
  <si>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</si>
  <si>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</si>
  <si>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</si>
  <si>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</si>
  <si>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</si>
  <si>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</si>
  <si>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</si>
  <si>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</si>
  <si>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</si>
  <si>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</si>
  <si>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</si>
  <si>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</si>
  <si>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</si>
  <si>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</si>
  <si>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</si>
  <si>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</si>
  <si>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</si>
  <si>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</si>
  <si>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</si>
  <si>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</si>
  <si>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</si>
  <si>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</si>
  <si>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</si>
  <si>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</si>
  <si>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</si>
  <si>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</si>
  <si>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</si>
  <si>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</si>
  <si>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</si>
  <si>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</si>
  <si>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</si>
  <si>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</si>
  <si>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</si>
  <si>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</si>
  <si>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</si>
  <si>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</si>
  <si>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</si>
  <si>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</si>
  <si>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</si>
  <si>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</si>
  <si>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</si>
  <si>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</si>
  <si>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</si>
  <si>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</si>
  <si>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</si>
  <si>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</si>
  <si>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</si>
  <si>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</si>
  <si>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</si>
  <si>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</si>
  <si>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</si>
  <si>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</si>
  <si>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</si>
  <si>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</si>
  <si>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</si>
  <si>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</si>
  <si>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</si>
  <si>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</si>
  <si>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</si>
  <si>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</si>
  <si>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</si>
  <si>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</si>
  <si>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</si>
  <si>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</si>
  <si>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</si>
  <si>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</si>
  <si>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</si>
  <si>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</si>
  <si>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</si>
  <si>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</si>
  <si>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</si>
  <si>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</si>
  <si>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</si>
  <si>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</si>
  <si>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</si>
  <si>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</si>
  <si>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</si>
  <si>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</si>
  <si>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</si>
  <si>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</si>
  <si>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</si>
  <si>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</si>
  <si>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</si>
  <si>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</si>
  <si>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</si>
  <si>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</si>
  <si>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</si>
  <si>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</si>
  <si>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</si>
  <si>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</si>
  <si>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</si>
  <si>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</si>
  <si>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</si>
  <si>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</si>
  <si>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</si>
  <si>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</si>
  <si>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</si>
  <si>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</si>
  <si>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</si>
  <si>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</si>
  <si>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</si>
  <si>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</si>
  <si>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</si>
  <si>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</si>
  <si>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</si>
  <si>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</si>
  <si>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</si>
  <si>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</si>
  <si>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</si>
  <si>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</si>
  <si>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</si>
  <si>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</si>
  <si>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</si>
  <si>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</si>
  <si>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</si>
  <si>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</si>
  <si>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</si>
  <si>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</si>
  <si>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</si>
  <si>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</si>
  <si>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</si>
  <si>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</si>
  <si>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</si>
  <si>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</si>
  <si>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</si>
  <si>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</si>
  <si>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</si>
  <si>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</si>
  <si>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</si>
  <si>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</si>
  <si>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</si>
  <si>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</si>
  <si>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</si>
  <si>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</si>
  <si>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</si>
  <si>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</si>
  <si>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</si>
  <si>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</si>
  <si>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</si>
  <si>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</si>
  <si>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</si>
  <si>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</si>
  <si>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</si>
  <si>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</si>
  <si>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</si>
  <si>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</si>
  <si>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</si>
  <si>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</si>
  <si>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</si>
  <si>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</si>
  <si>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</si>
  <si>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</si>
  <si>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</si>
  <si>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</si>
  <si>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</si>
  <si>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</si>
  <si>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</si>
  <si>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</si>
  <si>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</si>
  <si>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</si>
  <si>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</si>
  <si>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</si>
  <si>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</si>
  <si>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</si>
  <si>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</si>
  <si>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</si>
  <si>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</si>
  <si>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</si>
  <si>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</si>
  <si>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</si>
  <si>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</si>
  <si>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</si>
  <si>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</si>
  <si>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</si>
  <si>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</si>
  <si>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</si>
  <si>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</si>
  <si>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</si>
  <si>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</si>
  <si>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</si>
  <si>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</si>
  <si>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</si>
  <si>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</si>
  <si>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</si>
  <si>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</si>
  <si>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</si>
  <si>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</si>
  <si>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</si>
  <si>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</si>
  <si>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</si>
  <si>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</si>
  <si>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</si>
  <si>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</si>
  <si>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</si>
  <si>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</si>
  <si>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</si>
  <si>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</si>
  <si>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</si>
  <si>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</si>
  <si>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</si>
  <si>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</si>
  <si>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</si>
  <si>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</si>
  <si>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</si>
  <si>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</si>
  <si>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</si>
  <si>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</si>
  <si>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</si>
  <si>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</si>
  <si>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</si>
  <si>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</si>
  <si>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</si>
  <si>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</si>
  <si>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</si>
  <si>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</si>
  <si>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</si>
  <si>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</si>
  <si>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</si>
  <si>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</si>
  <si>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</si>
  <si>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</si>
  <si>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</si>
  <si>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</si>
  <si>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</si>
  <si>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</si>
  <si>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</si>
  <si>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</si>
  <si>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</si>
  <si>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</si>
  <si>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</si>
  <si>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</si>
  <si>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</si>
  <si>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</si>
  <si>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</si>
  <si>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</si>
  <si>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</si>
  <si>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</si>
  <si>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</si>
  <si>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</si>
  <si>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</si>
  <si>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</si>
  <si>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</si>
  <si>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</si>
  <si>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</si>
  <si>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</si>
  <si>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</si>
  <si>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</si>
  <si>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</si>
  <si>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</si>
  <si>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</si>
  <si>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</si>
  <si>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</si>
  <si>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</si>
  <si>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</si>
  <si>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</si>
  <si>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</si>
  <si>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</si>
  <si>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</si>
  <si>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</si>
  <si>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</si>
  <si>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</si>
  <si>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</si>
  <si>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</si>
  <si>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</si>
  <si>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</si>
  <si>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</si>
  <si>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</si>
  <si>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</si>
  <si>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</si>
  <si>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</si>
  <si>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</si>
  <si>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</si>
  <si>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</si>
  <si>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</si>
  <si>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</si>
  <si>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</si>
  <si>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</si>
  <si>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</si>
  <si>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</si>
  <si>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</si>
  <si>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</si>
  <si>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</si>
  <si>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</si>
  <si>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</si>
  <si>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</si>
  <si>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</si>
  <si>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</si>
  <si>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</si>
  <si>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</si>
  <si>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</si>
  <si>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</si>
  <si>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</si>
  <si>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</si>
  <si>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</si>
  <si>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</si>
  <si>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</si>
  <si>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</si>
  <si>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</si>
  <si>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</si>
  <si>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</si>
  <si>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</si>
  <si>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</si>
  <si>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</si>
  <si>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</si>
  <si>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</si>
  <si>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</si>
  <si>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</si>
  <si>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</si>
  <si>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</si>
  <si>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</si>
  <si>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</si>
  <si>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</si>
  <si>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</si>
  <si>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</si>
  <si>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</si>
  <si>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</si>
  <si>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</si>
  <si>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</si>
  <si>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</si>
  <si>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</si>
  <si>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</si>
  <si>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</si>
  <si>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</si>
  <si>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</si>
  <si>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</si>
  <si>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</si>
  <si>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</si>
  <si>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</si>
  <si>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</si>
  <si>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</si>
  <si>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</si>
  <si>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</si>
  <si>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</si>
  <si>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</si>
  <si>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</si>
  <si>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</si>
  <si>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</si>
  <si>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</si>
  <si>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</si>
  <si>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</si>
  <si>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</si>
  <si>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</si>
  <si>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</si>
  <si>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</si>
  <si>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</si>
  <si>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</si>
  <si>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</si>
  <si>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</si>
  <si>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</si>
  <si>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</si>
  <si>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</si>
  <si>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</si>
  <si>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</si>
  <si>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</si>
  <si>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</si>
  <si>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</si>
  <si>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</si>
  <si>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</si>
  <si>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</si>
  <si>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</si>
  <si>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</si>
  <si>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</si>
  <si>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</si>
  <si>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</si>
  <si>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</si>
  <si>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</si>
  <si>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</si>
  <si>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</si>
  <si>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</si>
  <si>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</si>
  <si>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</si>
  <si>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</si>
  <si>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</si>
  <si>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</si>
  <si>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</si>
  <si>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</si>
  <si>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</si>
  <si>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</si>
  <si>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</si>
  <si>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</si>
  <si>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</si>
  <si>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</si>
  <si>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</si>
  <si>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</si>
  <si>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</si>
  <si>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</si>
  <si>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</si>
  <si>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</si>
  <si>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</si>
  <si>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</si>
  <si>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</si>
  <si>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</si>
  <si>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</si>
  <si>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</si>
  <si>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</si>
  <si>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</si>
  <si>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</si>
  <si>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</si>
  <si>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</si>
  <si>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</si>
  <si>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</si>
  <si>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</si>
  <si>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</si>
  <si>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</si>
  <si>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</si>
  <si>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</si>
  <si>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</si>
  <si>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</si>
  <si>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</si>
  <si>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</si>
  <si>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</si>
  <si>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</si>
  <si>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</si>
  <si>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</si>
  <si>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</si>
  <si>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</si>
  <si>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</si>
  <si>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</si>
  <si>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</si>
  <si>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</si>
  <si>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</si>
  <si>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</si>
  <si>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</si>
  <si>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</si>
  <si>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</si>
  <si>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</si>
  <si>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</si>
  <si>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</si>
  <si>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</si>
  <si>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</si>
  <si>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</si>
  <si>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</si>
  <si>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</si>
  <si>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</si>
  <si>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</si>
  <si>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</si>
  <si>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</si>
  <si>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</si>
  <si>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</si>
  <si>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</si>
  <si>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</si>
  <si>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</si>
  <si>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</si>
  <si>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</si>
  <si>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</si>
  <si>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</si>
  <si>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</si>
  <si>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</si>
  <si>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</si>
  <si>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</si>
  <si>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</si>
  <si>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</si>
  <si>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</si>
  <si>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</si>
  <si>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</si>
  <si>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</si>
  <si>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</si>
  <si>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</si>
  <si>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</si>
  <si>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</si>
  <si>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</si>
  <si>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</si>
  <si>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</si>
  <si>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</si>
  <si>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</si>
  <si>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</si>
  <si>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</si>
  <si>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</si>
  <si>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</si>
  <si>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</si>
  <si>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</si>
  <si>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</si>
  <si>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</si>
  <si>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</si>
  <si>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</si>
  <si>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</si>
  <si>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</si>
  <si>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</si>
  <si>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</si>
  <si>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</si>
  <si>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</si>
  <si>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</si>
  <si>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</si>
  <si>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</si>
  <si>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</si>
  <si>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</si>
  <si>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</si>
  <si>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</si>
  <si>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</si>
  <si>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</si>
  <si>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</si>
  <si>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</si>
  <si>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</si>
  <si>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</si>
  <si>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</si>
  <si>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</si>
  <si>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</si>
  <si>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</si>
  <si>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</si>
  <si>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</si>
  <si>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</si>
  <si>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</si>
  <si>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</si>
  <si>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</si>
  <si>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</si>
  <si>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</si>
  <si>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</si>
  <si>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</si>
  <si>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</si>
  <si>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</si>
  <si>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</si>
  <si>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</si>
  <si>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</si>
  <si>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</si>
  <si>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</si>
  <si>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</si>
  <si>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</si>
  <si>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</si>
  <si>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</si>
  <si>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</si>
  <si>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</si>
  <si>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</si>
  <si>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</si>
  <si>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</si>
  <si>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</si>
  <si>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</si>
  <si>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</si>
  <si>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</si>
  <si>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</si>
  <si>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</si>
  <si>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</si>
  <si>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</si>
  <si>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</si>
  <si>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</si>
  <si>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</si>
  <si>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</si>
  <si>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</si>
  <si>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</si>
  <si>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</si>
  <si>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</si>
  <si>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</si>
  <si>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</si>
  <si>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</si>
  <si>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</si>
  <si>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</si>
  <si>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</si>
  <si>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</si>
  <si>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</si>
  <si>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</si>
  <si>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</si>
  <si>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</si>
  <si>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</si>
  <si>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</si>
  <si>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</si>
  <si>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</si>
  <si>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</si>
  <si>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</si>
  <si>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</si>
  <si>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</si>
  <si>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</si>
  <si>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</si>
  <si>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</si>
  <si>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</si>
  <si>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</si>
  <si>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</si>
  <si>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</si>
  <si>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</si>
  <si>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</si>
  <si>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</si>
  <si>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</si>
  <si>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</si>
  <si>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</si>
  <si>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</si>
  <si>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</si>
  <si>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</si>
  <si>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</si>
  <si>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</si>
  <si>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</si>
  <si>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</si>
  <si>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</si>
  <si>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</si>
  <si>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</si>
  <si>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</si>
  <si>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</si>
  <si>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</si>
  <si>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</si>
  <si>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</si>
  <si>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</si>
  <si>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</si>
  <si>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</si>
  <si>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</si>
  <si>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</si>
  <si>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</si>
  <si>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</si>
  <si>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</si>
  <si>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</si>
  <si>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</si>
  <si>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</si>
  <si>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</si>
  <si>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</si>
  <si>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</si>
  <si>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</si>
  <si>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</si>
  <si>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</si>
  <si>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</si>
  <si>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</si>
  <si>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</si>
  <si>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</si>
  <si>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</si>
  <si>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</si>
  <si>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</si>
  <si>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</si>
  <si>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</si>
  <si>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</si>
  <si>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</si>
  <si>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</si>
  <si>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</si>
  <si>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</si>
  <si>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</si>
  <si>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</si>
  <si>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</si>
  <si>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</si>
  <si>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</si>
  <si>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</si>
  <si>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</si>
  <si>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</si>
  <si>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</si>
  <si>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</si>
  <si>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</si>
  <si>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</si>
  <si>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</si>
  <si>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</si>
  <si>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</si>
  <si>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</si>
  <si>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</si>
  <si>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</si>
  <si>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</si>
  <si>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</si>
  <si>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</si>
  <si>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</si>
  <si>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</si>
  <si>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</si>
  <si>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</si>
  <si>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</si>
  <si>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</si>
  <si>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</si>
  <si>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</si>
  <si>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</si>
  <si>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</si>
  <si>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</si>
  <si>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</si>
  <si>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</si>
  <si>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</si>
  <si>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</si>
  <si>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</si>
  <si>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</si>
  <si>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</si>
  <si>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</si>
  <si>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</si>
  <si>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</si>
  <si>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</si>
  <si>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</si>
  <si>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</si>
  <si>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</si>
  <si>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</si>
  <si>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</si>
  <si>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</si>
  <si>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</si>
  <si>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</si>
  <si>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</si>
  <si>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</si>
  <si>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</si>
  <si>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</si>
  <si>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</si>
  <si>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</si>
  <si>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</si>
  <si>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</si>
  <si>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</si>
  <si>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</si>
  <si>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</si>
  <si>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</si>
  <si>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</si>
  <si>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</si>
  <si>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</si>
  <si>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</si>
  <si>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</si>
  <si>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</si>
  <si>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</si>
  <si>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</si>
  <si>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</si>
  <si>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</si>
  <si>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</si>
  <si>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</si>
  <si>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</si>
  <si>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</si>
  <si>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</si>
  <si>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</si>
  <si>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</si>
  <si>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</si>
  <si>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</si>
  <si>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</si>
  <si>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</si>
  <si>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</si>
  <si>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</si>
  <si>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</si>
  <si>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</si>
  <si>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</si>
  <si>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</si>
  <si>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</si>
  <si>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</si>
  <si>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</si>
  <si>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</si>
  <si>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</si>
  <si>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</si>
  <si>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</si>
  <si>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</si>
  <si>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</si>
  <si>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</si>
  <si>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</si>
  <si>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</si>
  <si>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</si>
  <si>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</si>
  <si>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</si>
  <si>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</si>
  <si>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</si>
  <si>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</si>
  <si>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</si>
  <si>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</si>
  <si>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</si>
  <si>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</si>
  <si>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</si>
  <si>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</si>
  <si>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</si>
  <si>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</si>
  <si>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</si>
  <si>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</si>
  <si>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</si>
  <si>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</si>
  <si>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</si>
  <si>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</si>
  <si>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</si>
  <si>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</si>
  <si>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</si>
  <si>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</si>
  <si>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</si>
  <si>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</si>
  <si>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</si>
  <si>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</si>
  <si>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</si>
  <si>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</si>
  <si>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</si>
  <si>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</si>
  <si>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</si>
  <si>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</si>
  <si>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</si>
  <si>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</si>
  <si>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</si>
  <si>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</si>
  <si>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</si>
  <si>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</si>
  <si>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</si>
  <si>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</si>
  <si>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</si>
  <si>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</si>
  <si>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</si>
  <si>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</si>
  <si>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</si>
  <si>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</si>
  <si>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</si>
  <si>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</si>
  <si>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</si>
  <si>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</si>
  <si>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</si>
  <si>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</si>
  <si>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</si>
  <si>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</si>
  <si>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</si>
  <si>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</si>
  <si>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</si>
  <si>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</si>
  <si>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</si>
  <si>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</si>
  <si>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</si>
  <si>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</si>
  <si>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</si>
  <si>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</si>
  <si>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</si>
  <si>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</si>
  <si>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</si>
  <si>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</si>
  <si>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</si>
  <si>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</si>
  <si>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</si>
  <si>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</si>
  <si>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</si>
  <si>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</si>
  <si>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</si>
  <si>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</si>
  <si>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</si>
  <si>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</si>
  <si>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</si>
  <si>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</si>
  <si>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</si>
  <si>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</si>
  <si>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</si>
  <si>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</si>
  <si>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</si>
  <si>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</si>
  <si>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</si>
  <si>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</si>
  <si>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</si>
  <si>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</si>
  <si>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</si>
  <si>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</si>
  <si>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</si>
  <si>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</si>
  <si>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</si>
  <si>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</si>
  <si>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</si>
  <si>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</si>
  <si>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</si>
  <si>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</si>
  <si>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</si>
  <si>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</si>
  <si>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</si>
  <si>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</si>
  <si>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</si>
  <si>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</si>
  <si>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</si>
  <si>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</si>
  <si>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</si>
  <si>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</si>
  <si>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</si>
  <si>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</si>
  <si>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</si>
  <si>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</si>
  <si>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</si>
  <si>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</si>
  <si>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</si>
  <si>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</si>
  <si>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</si>
  <si>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</si>
  <si>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</si>
  <si>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</si>
  <si>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</si>
  <si>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</si>
  <si>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</si>
  <si>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</si>
  <si>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</si>
  <si>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</si>
  <si>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</si>
  <si>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</si>
  <si>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</si>
  <si>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</si>
  <si>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</si>
  <si>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</si>
  <si>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</si>
  <si>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</si>
  <si>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</si>
  <si>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</si>
  <si>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</si>
  <si>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</si>
  <si>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</si>
  <si>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</si>
  <si>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</si>
  <si>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</si>
  <si>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</si>
  <si>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</si>
  <si>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</si>
  <si>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</si>
  <si>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</si>
  <si>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</si>
  <si>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</si>
  <si>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</si>
  <si>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</si>
  <si>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</si>
  <si>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</si>
  <si>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</si>
  <si>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</si>
  <si>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</si>
  <si>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</si>
  <si>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</si>
  <si>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</si>
  <si>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</si>
  <si>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</si>
  <si>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</si>
  <si>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</si>
  <si>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</si>
  <si>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</si>
  <si>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</si>
  <si>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</si>
  <si>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</si>
  <si>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</si>
  <si>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</si>
  <si>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</si>
  <si>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</si>
  <si>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</si>
  <si>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</si>
  <si>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</si>
  <si>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</si>
  <si>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</si>
  <si>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</si>
  <si>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</si>
  <si>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</si>
  <si>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</si>
  <si>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</si>
  <si>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</si>
  <si>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</si>
  <si>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</si>
  <si>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</si>
  <si>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</si>
  <si>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</si>
  <si>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</si>
  <si>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</si>
  <si>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</si>
  <si>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</si>
  <si>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</si>
  <si>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</si>
  <si>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</si>
  <si>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</si>
  <si>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</si>
  <si>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</si>
  <si>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</si>
  <si>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</si>
  <si>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</si>
  <si>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</si>
  <si>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</si>
  <si>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</si>
  <si>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</si>
  <si>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</si>
  <si>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</si>
  <si>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</si>
  <si>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</si>
  <si>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</si>
  <si>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</si>
  <si>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</si>
  <si>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</si>
  <si>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</si>
  <si>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</si>
  <si>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</si>
  <si>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</si>
  <si>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</si>
  <si>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</si>
  <si>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</si>
  <si>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</si>
  <si>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</si>
  <si>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</si>
  <si>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</si>
  <si>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</si>
  <si>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</si>
  <si>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</si>
  <si>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</si>
  <si>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</si>
  <si>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</si>
  <si>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</si>
  <si>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</si>
  <si>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</si>
  <si>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</si>
  <si>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</si>
  <si>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</si>
  <si>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</si>
  <si>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</si>
  <si>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</si>
  <si>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</si>
  <si>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</si>
  <si>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</si>
  <si>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</si>
  <si>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</si>
  <si>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</si>
  <si>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</si>
  <si>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</si>
  <si>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</si>
  <si>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</si>
  <si>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</si>
  <si>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</si>
  <si>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</si>
  <si>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</si>
  <si>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</si>
  <si>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</si>
  <si>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</si>
  <si>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</si>
  <si>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</si>
  <si>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</si>
  <si>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</si>
  <si>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</si>
  <si>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</si>
  <si>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</si>
  <si>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</si>
  <si>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</si>
  <si>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</si>
  <si>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</si>
  <si>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</si>
  <si>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</si>
  <si>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</si>
  <si>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</si>
  <si>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</si>
  <si>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</si>
  <si>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</si>
  <si>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</si>
  <si>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</si>
  <si>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</si>
  <si>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</si>
  <si>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</si>
  <si>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</si>
  <si>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</si>
  <si>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</si>
  <si>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</si>
  <si>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</si>
  <si>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</si>
  <si>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</si>
  <si>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</si>
  <si>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</si>
  <si>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</si>
  <si>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</si>
  <si>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</si>
  <si>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</si>
  <si>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</si>
  <si>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</si>
  <si>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</si>
  <si>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</si>
  <si>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</si>
  <si>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</si>
  <si>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</si>
  <si>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</si>
  <si>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</si>
  <si>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</si>
  <si>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</si>
  <si>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</si>
  <si>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</si>
  <si>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</si>
  <si>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</si>
  <si>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</si>
  <si>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</si>
  <si>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</si>
  <si>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</si>
  <si>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</si>
  <si>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</si>
  <si>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</si>
  <si>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</si>
  <si>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</si>
  <si>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</si>
  <si>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</si>
  <si>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</si>
  <si>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</si>
  <si>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</si>
  <si>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</si>
  <si>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</si>
  <si>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</si>
  <si>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</si>
  <si>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</si>
  <si>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</si>
  <si>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</si>
  <si>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</si>
  <si>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</si>
  <si>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</si>
  <si>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</si>
  <si>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</si>
  <si>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</si>
  <si>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</si>
  <si>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</si>
  <si>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</si>
  <si>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</si>
  <si>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</si>
  <si>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</si>
  <si>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</si>
  <si>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</si>
  <si>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</si>
  <si>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</si>
  <si>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</si>
  <si>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</si>
  <si>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</si>
  <si>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</si>
  <si>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</si>
  <si>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</si>
  <si>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</si>
  <si>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</si>
  <si>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</si>
  <si>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</si>
  <si>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</si>
  <si>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</si>
  <si>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</si>
  <si>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</si>
  <si>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</si>
  <si>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</si>
  <si>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</si>
  <si>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</si>
  <si>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</si>
  <si>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</si>
  <si>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</si>
  <si>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</si>
  <si>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</si>
  <si>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</si>
  <si>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</si>
  <si>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</si>
  <si>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</si>
  <si>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</si>
  <si>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</si>
  <si>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</si>
  <si>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</si>
  <si>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</si>
  <si>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</si>
  <si>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</si>
  <si>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</si>
  <si>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</si>
  <si>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</si>
  <si>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</si>
  <si>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</si>
  <si>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</si>
  <si>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</si>
  <si>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</si>
  <si>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</si>
  <si>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</si>
  <si>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</si>
  <si>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</si>
  <si>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</si>
  <si>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</si>
  <si>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</si>
  <si>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</si>
  <si>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</si>
  <si>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</si>
  <si>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</si>
  <si>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</si>
  <si>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</si>
  <si>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</si>
  <si>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</si>
  <si>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</si>
  <si>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</si>
  <si>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</si>
  <si>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</si>
  <si>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</si>
  <si>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</si>
  <si>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</si>
  <si>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</si>
  <si>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</si>
  <si>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</si>
  <si>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</si>
  <si>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</si>
  <si>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</si>
  <si>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</si>
  <si>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</si>
  <si>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</si>
  <si>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</si>
  <si>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</si>
  <si>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</si>
  <si>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</si>
  <si>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</si>
  <si>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</si>
  <si>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</si>
  <si>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</si>
  <si>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</si>
  <si>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</si>
  <si>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</si>
  <si>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</si>
  <si>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</si>
  <si>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</si>
  <si>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</si>
  <si>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</si>
  <si>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</si>
  <si>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</si>
  <si>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</si>
  <si>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</si>
  <si>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</si>
  <si>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</si>
  <si>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</si>
  <si>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</si>
  <si>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</si>
  <si>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</si>
  <si>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</si>
  <si>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</si>
  <si>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</si>
  <si>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</si>
  <si>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</si>
  <si>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</si>
  <si>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</si>
  <si>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</si>
  <si>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</si>
  <si>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</si>
  <si>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</si>
  <si>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</si>
  <si>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</si>
  <si>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</si>
  <si>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</si>
  <si>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</si>
  <si>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</si>
  <si>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</si>
  <si>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</si>
  <si>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</si>
  <si>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</si>
  <si>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</si>
  <si>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</si>
  <si>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</si>
  <si>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</si>
  <si>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</si>
  <si>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</si>
  <si>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</si>
  <si>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</si>
  <si>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</si>
  <si>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</si>
  <si>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</si>
  <si>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</si>
  <si>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</si>
  <si>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</si>
  <si>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</si>
  <si>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</si>
  <si>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</si>
  <si>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</si>
  <si>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</si>
  <si>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</si>
  <si>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</si>
  <si>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</si>
  <si>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</si>
  <si>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</si>
  <si>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</si>
  <si>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</si>
  <si>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</si>
  <si>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</si>
  <si>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</si>
  <si>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</si>
  <si>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</si>
  <si>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</si>
  <si>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</si>
  <si>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</si>
  <si>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</si>
  <si>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</si>
  <si>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</si>
  <si>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</si>
  <si>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</si>
  <si>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</si>
  <si>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</si>
  <si>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</si>
  <si>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</si>
  <si>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</si>
  <si>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</si>
  <si>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</si>
  <si>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</si>
  <si>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</si>
  <si>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</si>
  <si>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</si>
  <si>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</si>
  <si>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</si>
  <si>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</si>
  <si>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</si>
  <si>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</si>
  <si>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</si>
  <si>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</si>
  <si>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</si>
  <si>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</si>
  <si>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</si>
  <si>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</si>
  <si>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</si>
  <si>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</si>
  <si>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</si>
  <si>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</si>
  <si>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</si>
  <si>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</si>
  <si>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</si>
  <si>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</si>
  <si>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</si>
  <si>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</si>
  <si>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</si>
  <si>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</si>
  <si>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</si>
  <si>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</si>
  <si>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</si>
  <si>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</si>
  <si>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</si>
  <si>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</si>
  <si>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</si>
  <si>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</si>
  <si>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</si>
  <si>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</si>
  <si>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</si>
  <si>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</si>
  <si>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</si>
  <si>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</si>
  <si>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</si>
  <si>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</si>
  <si>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</si>
  <si>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</si>
  <si>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</si>
  <si>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</si>
  <si>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</si>
  <si>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</si>
  <si>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</si>
  <si>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</si>
  <si>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</si>
  <si>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</si>
  <si>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</si>
  <si>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</si>
  <si>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</si>
  <si>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</si>
  <si>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</si>
  <si>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</si>
  <si>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</si>
  <si>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</si>
  <si>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</si>
  <si>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</si>
  <si>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</si>
  <si>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</si>
  <si>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</si>
  <si>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</si>
  <si>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</si>
  <si>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</si>
  <si>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</si>
  <si>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</si>
  <si>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</si>
  <si>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</si>
  <si>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</si>
  <si>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</si>
  <si>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</si>
  <si>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</si>
  <si>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</si>
  <si>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</si>
  <si>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</si>
  <si>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</si>
  <si>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</si>
  <si>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</si>
  <si>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</si>
  <si>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</si>
  <si>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</si>
  <si>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</si>
  <si>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</si>
  <si>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</si>
  <si>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</si>
  <si>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</si>
  <si>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</si>
  <si>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</si>
  <si>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</si>
  <si>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</si>
  <si>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</si>
  <si>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</si>
  <si>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</si>
  <si>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</si>
  <si>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</si>
  <si>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</si>
  <si>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</si>
  <si>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</si>
  <si>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</si>
  <si>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</si>
  <si>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</si>
  <si>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</si>
  <si>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</si>
  <si>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</si>
  <si>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</si>
  <si>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</si>
  <si>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</si>
  <si>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</si>
  <si>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</si>
  <si>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</si>
  <si>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</si>
  <si>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</si>
  <si>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</si>
  <si>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</si>
  <si>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</si>
  <si>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</si>
  <si>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</si>
  <si>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</si>
  <si>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</si>
  <si>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</si>
  <si>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</si>
  <si>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</si>
  <si>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</si>
  <si>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</si>
  <si>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</si>
  <si>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</si>
  <si>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</si>
  <si>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</si>
  <si>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</si>
  <si>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</si>
  <si>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</si>
  <si>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</si>
  <si>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</si>
  <si>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</si>
  <si>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</si>
  <si>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</si>
  <si>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</si>
  <si>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</si>
  <si>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</si>
  <si>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</si>
  <si>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</si>
  <si>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</si>
  <si>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</si>
  <si>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</si>
  <si>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</si>
  <si>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</si>
  <si>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</si>
  <si>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</si>
  <si>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</si>
  <si>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</si>
  <si>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</si>
  <si>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</si>
  <si>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</si>
  <si>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</si>
  <si>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</si>
  <si>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</si>
  <si>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</si>
  <si>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</si>
  <si>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</si>
  <si>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</si>
  <si>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</si>
  <si>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</si>
  <si>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</si>
  <si>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</si>
  <si>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</si>
  <si>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</si>
  <si>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</si>
  <si>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</si>
  <si>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</si>
  <si>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</si>
  <si>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</si>
  <si>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</si>
  <si>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</si>
  <si>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</si>
  <si>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</si>
  <si>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</si>
  <si>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</si>
  <si>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</si>
  <si>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</si>
  <si>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</si>
  <si>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</si>
  <si>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</si>
  <si>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</si>
  <si>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</si>
  <si>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</si>
  <si>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</si>
  <si>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</si>
  <si>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</si>
  <si>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</si>
  <si>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</si>
  <si>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</si>
  <si>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</si>
  <si>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</si>
  <si>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</si>
  <si>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</si>
  <si>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</si>
  <si>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</si>
  <si>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</si>
  <si>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</si>
  <si>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</si>
  <si>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</si>
  <si>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</si>
  <si>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</si>
  <si>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</si>
  <si>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</si>
  <si>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</si>
  <si>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</si>
  <si>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</si>
  <si>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</si>
  <si>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</si>
  <si>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</si>
  <si>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</si>
  <si>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</si>
  <si>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</si>
  <si>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</si>
  <si>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</si>
  <si>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</si>
  <si>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</si>
  <si>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</si>
  <si>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</si>
  <si>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</si>
  <si>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</si>
  <si>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</si>
  <si>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</si>
  <si>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</si>
  <si>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</si>
  <si>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</si>
  <si>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</si>
  <si>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</si>
  <si>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</si>
  <si>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</si>
  <si>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</si>
  <si>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</si>
  <si>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</si>
  <si>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</si>
  <si>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</si>
  <si>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</si>
  <si>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</si>
  <si>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</si>
  <si>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</si>
  <si>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</si>
  <si>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</si>
  <si>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</si>
  <si>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</si>
  <si>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</si>
  <si>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</si>
  <si>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</si>
  <si>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</si>
  <si>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</si>
  <si>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</si>
  <si>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</si>
  <si>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</si>
  <si>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</si>
  <si>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</si>
  <si>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</si>
  <si>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</si>
  <si>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</si>
  <si>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</si>
  <si>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</si>
  <si>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</si>
  <si>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</si>
  <si>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</si>
  <si>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</si>
  <si>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</si>
  <si>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</si>
  <si>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</si>
  <si>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</si>
  <si>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</si>
  <si>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</si>
  <si>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</si>
  <si>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</si>
  <si>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</si>
  <si>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</si>
  <si>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</si>
  <si>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</si>
  <si>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</si>
  <si>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</si>
  <si>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</si>
  <si>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</si>
  <si>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</si>
  <si>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</si>
  <si>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</si>
  <si>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</si>
  <si>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</si>
  <si>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</si>
  <si>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</si>
  <si>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</si>
  <si>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</si>
  <si>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</si>
  <si>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</si>
  <si>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</si>
  <si>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</si>
  <si>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</si>
  <si>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</si>
  <si>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</si>
  <si>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</si>
  <si>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</si>
  <si>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</si>
  <si>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</si>
  <si>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</si>
  <si>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</si>
  <si>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</si>
  <si>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</si>
  <si>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</si>
  <si>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</si>
  <si>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</si>
  <si>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</si>
  <si>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</si>
  <si>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</si>
  <si>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</si>
  <si>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</si>
  <si>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</si>
  <si>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</si>
  <si>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</si>
  <si>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</si>
  <si>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</si>
  <si>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</si>
  <si>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</si>
  <si>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</si>
  <si>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</si>
  <si>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</si>
  <si>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</si>
  <si>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</si>
  <si>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</si>
  <si>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</si>
  <si>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</si>
  <si>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</si>
  <si>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</si>
  <si>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</si>
  <si>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</si>
  <si>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</si>
  <si>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</si>
  <si>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</si>
  <si>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</si>
  <si>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</si>
  <si>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</si>
  <si>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</si>
  <si>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</si>
  <si>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</si>
  <si>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</si>
  <si>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</si>
  <si>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</si>
  <si>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</si>
  <si>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</si>
  <si>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</si>
  <si>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</si>
  <si>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</si>
  <si>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</si>
  <si>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</si>
  <si>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</si>
  <si>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</si>
  <si>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</si>
  <si>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</si>
  <si>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</si>
  <si>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</si>
  <si>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</si>
  <si>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</si>
  <si>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</si>
  <si>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</si>
  <si>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</si>
  <si>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</si>
  <si>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</si>
  <si>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</si>
  <si>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</si>
  <si>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</si>
  <si>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</si>
  <si>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</si>
  <si>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</si>
  <si>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</si>
  <si>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</si>
  <si>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</si>
  <si>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</si>
  <si>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</si>
  <si>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</si>
  <si>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</si>
  <si>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</si>
  <si>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</si>
  <si>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</si>
  <si>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</si>
  <si>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</si>
  <si>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</si>
  <si>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</si>
  <si>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</si>
  <si>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</si>
  <si>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</si>
  <si>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</si>
  <si>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</si>
  <si>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</si>
  <si>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</si>
  <si>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</si>
  <si>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</si>
  <si>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</si>
  <si>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</si>
  <si>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</si>
  <si>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</si>
  <si>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</si>
  <si>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</si>
  <si>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</si>
  <si>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</si>
  <si>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</si>
  <si>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</si>
  <si>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</si>
  <si>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</si>
  <si>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</si>
  <si>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</si>
  <si>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</si>
  <si>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</si>
  <si>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</si>
  <si>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</si>
  <si>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</si>
  <si>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</si>
  <si>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</si>
  <si>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</si>
  <si>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</si>
  <si>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</si>
  <si>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</si>
  <si>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</si>
  <si>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</si>
  <si>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</si>
  <si>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</si>
  <si>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</si>
  <si>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</si>
  <si>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</si>
  <si>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</si>
  <si>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</si>
  <si>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</si>
  <si>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</si>
  <si>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</si>
  <si>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</si>
  <si>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</si>
  <si>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</si>
  <si>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</si>
  <si>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</si>
  <si>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</si>
  <si>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</si>
  <si>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</si>
  <si>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</si>
  <si>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</si>
  <si>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</si>
  <si>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</si>
  <si>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</si>
  <si>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</si>
  <si>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</si>
  <si>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</si>
  <si>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</si>
  <si>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</si>
  <si>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</si>
  <si>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</si>
  <si>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</si>
  <si>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</si>
  <si>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</si>
  <si>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</si>
  <si>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</si>
  <si>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</si>
  <si>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</si>
  <si>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</si>
  <si>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</si>
  <si>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</si>
  <si>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</si>
  <si>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</si>
  <si>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</si>
  <si>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</si>
  <si>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</si>
  <si>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</si>
  <si>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</si>
  <si>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</si>
  <si>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</si>
  <si>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</si>
  <si>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</si>
  <si>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</si>
  <si>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</si>
  <si>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</si>
  <si>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</si>
  <si>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</si>
  <si>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</si>
  <si>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</si>
  <si>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</si>
  <si>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</si>
  <si>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</si>
  <si>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</si>
  <si>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</si>
  <si>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</si>
  <si>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</si>
  <si>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</si>
  <si>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</si>
  <si>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</si>
  <si>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</si>
  <si>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</si>
  <si>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</si>
  <si>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</si>
  <si>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</si>
  <si>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</si>
  <si>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</si>
  <si>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</si>
  <si>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</si>
  <si>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</si>
  <si>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</si>
  <si>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</si>
  <si>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</si>
  <si>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</si>
  <si>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</si>
  <si>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</si>
  <si>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</si>
  <si>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</si>
  <si>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</si>
  <si>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</si>
  <si>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</si>
  <si>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</si>
  <si>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</si>
  <si>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</si>
  <si>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</si>
  <si>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</si>
  <si>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</si>
  <si>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</si>
  <si>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</si>
  <si>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</si>
  <si>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</si>
  <si>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</si>
  <si>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</si>
  <si>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</si>
  <si>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</si>
  <si>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</si>
  <si>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</si>
  <si>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</si>
  <si>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</si>
  <si>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</si>
  <si>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</si>
  <si>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</si>
  <si>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</si>
  <si>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</si>
  <si>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</si>
  <si>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</si>
  <si>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</si>
  <si>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</si>
  <si>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</si>
  <si>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</si>
  <si>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</si>
  <si>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</si>
  <si>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</si>
  <si>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</si>
  <si>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</si>
  <si>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</si>
  <si>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</si>
  <si>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</si>
  <si>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</si>
  <si>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</si>
  <si>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</si>
  <si>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</si>
  <si>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</si>
  <si>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</si>
  <si>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</si>
  <si>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</si>
  <si>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</si>
  <si>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</si>
  <si>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</si>
  <si>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</si>
  <si>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</si>
  <si>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</si>
  <si>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</si>
  <si>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</si>
  <si>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</si>
  <si>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</si>
  <si>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</si>
  <si>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</si>
  <si>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</si>
  <si>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</si>
  <si>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</si>
  <si>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</si>
  <si>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</si>
  <si>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</si>
  <si>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</si>
  <si>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</si>
  <si>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</si>
  <si>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</si>
  <si>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</si>
  <si>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</si>
  <si>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</si>
  <si>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</si>
  <si>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</si>
  <si>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</si>
  <si>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</si>
  <si>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</si>
  <si>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</si>
  <si>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</si>
  <si>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</si>
  <si>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</si>
  <si>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</si>
  <si>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</si>
  <si>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</si>
  <si>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</si>
  <si>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</si>
  <si>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</si>
  <si>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</si>
  <si>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</si>
  <si>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</si>
  <si>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</si>
  <si>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</si>
  <si>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</si>
  <si>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</si>
  <si>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</si>
  <si>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</si>
  <si>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</si>
  <si>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</si>
  <si>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</si>
  <si>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</si>
  <si>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</si>
  <si>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</si>
  <si>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</si>
  <si>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</si>
  <si>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</si>
  <si>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</si>
  <si>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</si>
  <si>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</si>
  <si>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</si>
  <si>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</si>
  <si>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</si>
  <si>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</si>
  <si>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</si>
  <si>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</si>
  <si>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</si>
  <si>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</si>
  <si>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</si>
  <si>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</si>
  <si>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</si>
  <si>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</si>
  <si>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</si>
  <si>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</si>
  <si>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</si>
  <si>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</si>
  <si>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</si>
  <si>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</si>
  <si>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</si>
  <si>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</si>
  <si>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</si>
  <si>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</si>
  <si>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</si>
  <si>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</si>
  <si>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</si>
  <si>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</si>
  <si>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</si>
  <si>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</si>
  <si>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</si>
  <si>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</si>
  <si>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</si>
  <si>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</si>
  <si>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</si>
  <si>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</si>
  <si>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</si>
  <si>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</si>
  <si>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</si>
  <si>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</si>
  <si>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</si>
  <si>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</si>
  <si>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</si>
  <si>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</si>
  <si>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</si>
  <si>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</si>
  <si>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</si>
  <si>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</si>
  <si>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</si>
  <si>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</si>
  <si>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</si>
  <si>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</si>
  <si>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</si>
  <si>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</si>
  <si>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</si>
  <si>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</si>
  <si>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</si>
  <si>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</si>
  <si>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</si>
  <si>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</si>
  <si>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</si>
  <si>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</si>
  <si>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</si>
  <si>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</si>
  <si>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</si>
  <si>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</si>
  <si>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</si>
  <si>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</si>
  <si>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</si>
  <si>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</si>
  <si>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</si>
  <si>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</si>
  <si>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</si>
  <si>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</si>
  <si>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</si>
  <si>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</si>
  <si>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</si>
  <si>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</si>
  <si>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</si>
  <si>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</si>
  <si>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</si>
  <si>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</si>
  <si>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</si>
  <si>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</si>
  <si>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</si>
  <si>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</si>
  <si>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</si>
  <si>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</si>
  <si>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</si>
  <si>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</si>
  <si>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</si>
  <si>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</si>
  <si>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</si>
  <si>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</si>
  <si>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</si>
  <si>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</si>
  <si>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</si>
  <si>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</si>
  <si>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</si>
  <si>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</si>
  <si>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</si>
  <si>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</si>
  <si>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</si>
  <si>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</si>
  <si>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</si>
  <si>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</si>
  <si>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</si>
  <si>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</si>
  <si>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</si>
  <si>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</si>
  <si>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</si>
  <si>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</si>
  <si>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</si>
  <si>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</si>
  <si>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</si>
  <si>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</si>
  <si>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</si>
  <si>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</si>
  <si>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</si>
  <si>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</si>
  <si>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</si>
  <si>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</si>
  <si>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</si>
  <si>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</si>
  <si>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</si>
  <si>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</si>
  <si>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</si>
  <si>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</si>
  <si>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</si>
  <si>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</si>
  <si>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</si>
  <si>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</si>
  <si>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</si>
  <si>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</si>
  <si>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</si>
  <si>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</si>
  <si>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</si>
  <si>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</si>
  <si>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</si>
  <si>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</si>
  <si>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</si>
  <si>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</si>
  <si>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</si>
  <si>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</si>
  <si>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</si>
  <si>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</si>
  <si>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</si>
  <si>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</si>
  <si>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</si>
  <si>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</si>
  <si>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</si>
  <si>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</si>
  <si>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</si>
  <si>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</si>
  <si>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</si>
  <si>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</si>
  <si>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</si>
  <si>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</si>
  <si>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</si>
  <si>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</si>
  <si>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</si>
  <si>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</si>
  <si>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</si>
  <si>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</si>
  <si>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</si>
  <si>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</si>
  <si>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</si>
  <si>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</si>
  <si>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</si>
  <si>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</si>
  <si>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</si>
  <si>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</si>
  <si>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</si>
  <si>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</si>
  <si>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</si>
  <si>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</si>
  <si>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</si>
  <si>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</si>
  <si>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</si>
  <si>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</si>
  <si>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</si>
  <si>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</si>
  <si>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</si>
  <si>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</si>
  <si>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</si>
  <si>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</si>
  <si>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</si>
  <si>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</si>
  <si>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</si>
  <si>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</si>
  <si>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</si>
  <si>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</si>
  <si>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</si>
  <si>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</si>
  <si>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</si>
  <si>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</si>
  <si>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</si>
  <si>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</si>
  <si>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</si>
  <si>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</si>
  <si>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</si>
  <si>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</si>
  <si>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</si>
  <si>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</si>
  <si>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</si>
  <si>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</si>
  <si>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</si>
  <si>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</si>
  <si>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</si>
  <si>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</si>
  <si>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</si>
  <si>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</si>
  <si>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</si>
  <si>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</si>
  <si>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</si>
  <si>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</si>
  <si>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</si>
  <si>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</si>
  <si>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</si>
  <si>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</si>
  <si>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</si>
  <si>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</si>
  <si>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</si>
  <si>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</si>
  <si>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</si>
  <si>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</si>
  <si>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</si>
  <si>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</si>
  <si>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</si>
  <si>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</si>
  <si>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</si>
  <si>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</si>
  <si>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</si>
  <si>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</si>
  <si>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</si>
  <si>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</si>
  <si>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</si>
  <si>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</si>
  <si>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</si>
  <si>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</si>
  <si>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</si>
  <si>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</si>
  <si>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</si>
  <si>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</si>
  <si>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</si>
  <si>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</si>
  <si>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</si>
  <si>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</si>
  <si>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</si>
  <si>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</si>
  <si>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</si>
  <si>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</si>
  <si>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</si>
  <si>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</si>
  <si>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</si>
  <si>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</si>
  <si>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</si>
  <si>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</si>
  <si>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</si>
  <si>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</si>
  <si>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</si>
  <si>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</si>
  <si>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</si>
  <si>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</si>
  <si>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</si>
  <si>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</si>
  <si>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</si>
  <si>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</si>
  <si>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</si>
  <si>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</si>
  <si>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</si>
  <si>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</si>
  <si>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</si>
  <si>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</si>
  <si>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</si>
  <si>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</si>
  <si>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</si>
  <si>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</si>
  <si>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</si>
  <si>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</si>
  <si>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</si>
  <si>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</si>
  <si>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</si>
  <si>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</si>
  <si>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</si>
  <si>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</si>
  <si>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</si>
  <si>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</si>
  <si>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</si>
  <si>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</si>
  <si>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</si>
  <si>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</si>
  <si>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</si>
  <si>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</si>
  <si>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</si>
  <si>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</si>
  <si>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</si>
  <si>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</si>
  <si>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</si>
  <si>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</si>
  <si>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</si>
  <si>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</si>
  <si>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</si>
  <si>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</si>
  <si>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</si>
  <si>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</si>
  <si>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</si>
  <si>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</si>
  <si>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</si>
  <si>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</si>
  <si>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</si>
  <si>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</si>
  <si>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</si>
  <si>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</si>
  <si>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</si>
  <si>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</si>
  <si>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</si>
  <si>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</si>
  <si>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</si>
  <si>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</si>
  <si>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</si>
  <si>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</si>
  <si>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</si>
  <si>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</si>
  <si>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</si>
  <si>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</si>
  <si>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</si>
  <si>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</si>
  <si>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</si>
  <si>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</si>
  <si>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</si>
  <si>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</si>
  <si>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</si>
  <si>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</si>
  <si>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</si>
  <si>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</si>
  <si>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</si>
  <si>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</si>
  <si>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</si>
  <si>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</si>
  <si>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</si>
  <si>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</si>
  <si>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</si>
  <si>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</si>
  <si>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</si>
  <si>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</si>
  <si>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</si>
  <si>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</si>
  <si>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</si>
  <si>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</si>
  <si>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</si>
  <si>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</si>
  <si>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</si>
  <si>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</si>
  <si>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</si>
  <si>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</si>
  <si>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</si>
  <si>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</si>
  <si>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</si>
  <si>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</si>
  <si>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</si>
  <si>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</si>
  <si>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</si>
  <si>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</si>
  <si>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</si>
  <si>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</si>
  <si>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</si>
  <si>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</si>
  <si>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</si>
  <si>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</si>
  <si>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</si>
  <si>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</si>
  <si>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</si>
  <si>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</si>
  <si>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</si>
  <si>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</si>
  <si>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</si>
  <si>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</si>
  <si>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</si>
  <si>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</si>
  <si>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</si>
  <si>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</si>
  <si>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</si>
  <si>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</si>
  <si>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</si>
  <si>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</si>
  <si>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</si>
  <si>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</si>
  <si>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</si>
  <si>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</si>
  <si>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</si>
  <si>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</si>
  <si>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</si>
  <si>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</si>
  <si>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</si>
  <si>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</si>
  <si>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</si>
  <si>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</si>
  <si>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</si>
  <si>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</si>
  <si>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</si>
  <si>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</si>
  <si>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</si>
  <si>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</si>
  <si>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</si>
  <si>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</si>
  <si>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</si>
  <si>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</si>
  <si>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</si>
  <si>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</si>
  <si>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</si>
  <si>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</si>
  <si>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</si>
  <si>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</si>
  <si>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</si>
  <si>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</si>
  <si>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</si>
  <si>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</si>
  <si>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</si>
  <si>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</si>
  <si>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</si>
  <si>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</si>
  <si>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</si>
  <si>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</si>
  <si>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</si>
  <si>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</si>
  <si>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</si>
  <si>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</si>
  <si>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</si>
  <si>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</si>
  <si>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</si>
  <si>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</si>
  <si>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</si>
  <si>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</si>
  <si>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</si>
  <si>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</si>
  <si>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</si>
  <si>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</si>
  <si>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</si>
  <si>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</si>
  <si>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</si>
  <si>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</si>
  <si>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</si>
  <si>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</si>
  <si>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</si>
  <si>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</si>
  <si>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</si>
  <si>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</si>
  <si>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</si>
  <si>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</si>
  <si>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</si>
  <si>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</si>
  <si>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</si>
  <si>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</si>
  <si>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</si>
  <si>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</si>
  <si>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</si>
  <si>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</si>
  <si>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</si>
  <si>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</si>
  <si>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</si>
  <si>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</si>
  <si>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</si>
  <si>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</si>
  <si>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</si>
  <si>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</si>
  <si>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</si>
  <si>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</si>
  <si>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</si>
  <si>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</si>
  <si>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</si>
  <si>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</si>
  <si>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</si>
  <si>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</si>
  <si>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</si>
  <si>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</si>
  <si>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</si>
  <si>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</si>
  <si>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</si>
  <si>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</si>
  <si>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</si>
  <si>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</si>
  <si>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</si>
  <si>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</si>
  <si>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</si>
  <si>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</si>
  <si>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</si>
  <si>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</si>
  <si>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</si>
  <si>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</si>
  <si>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</si>
  <si>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</si>
  <si>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</si>
  <si>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</si>
  <si>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</si>
  <si>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</si>
  <si>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</si>
  <si>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</si>
  <si>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</si>
  <si>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</si>
  <si>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</si>
  <si>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</si>
  <si>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</si>
  <si>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</si>
  <si>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</si>
  <si>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</si>
  <si>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</si>
  <si>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</si>
  <si>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</si>
  <si>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</si>
  <si>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</si>
  <si>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</si>
  <si>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</si>
  <si>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</si>
  <si>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</si>
  <si>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</si>
  <si>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</si>
  <si>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</si>
  <si>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</si>
  <si>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</si>
  <si>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</si>
  <si>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</si>
  <si>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</si>
  <si>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</si>
  <si>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</si>
  <si>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</si>
  <si>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</si>
  <si>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</si>
  <si>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</si>
  <si>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</si>
  <si>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</si>
  <si>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</si>
  <si>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</si>
  <si>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</si>
  <si>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</si>
  <si>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</si>
  <si>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</si>
  <si>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</si>
  <si>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</si>
  <si>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</si>
  <si>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</si>
  <si>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</si>
  <si>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</si>
  <si>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</si>
  <si>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</si>
  <si>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</si>
  <si>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</si>
  <si>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</si>
  <si>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</si>
  <si>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</si>
  <si>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</si>
  <si>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</si>
  <si>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</si>
  <si>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</si>
  <si>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</si>
  <si>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</si>
  <si>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</si>
  <si>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</si>
  <si>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</si>
  <si>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</si>
  <si>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</si>
  <si>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</si>
  <si>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</si>
  <si>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</si>
  <si>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</si>
  <si>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</si>
  <si>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</si>
  <si>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</si>
  <si>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</si>
  <si>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</si>
  <si>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</si>
  <si>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</si>
  <si>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</si>
  <si>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</si>
  <si>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</si>
  <si>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</si>
  <si>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</si>
  <si>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</si>
  <si>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</si>
  <si>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</si>
  <si>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</si>
  <si>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</si>
  <si>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</si>
  <si>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</si>
  <si>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</si>
  <si>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</si>
  <si>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</si>
  <si>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</si>
  <si>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</si>
  <si>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</si>
  <si>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</si>
  <si>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</si>
  <si>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</si>
  <si>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</si>
  <si>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</si>
  <si>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</si>
  <si>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</si>
  <si>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</si>
  <si>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</si>
  <si>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</si>
  <si>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</si>
  <si>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</si>
  <si>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</si>
  <si>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</si>
  <si>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</si>
  <si>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</si>
  <si>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</si>
  <si>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</si>
  <si>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</si>
  <si>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</si>
  <si>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</si>
  <si>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</si>
  <si>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</si>
  <si>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</si>
  <si>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</si>
  <si>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</si>
  <si>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</si>
  <si>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</si>
  <si>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</si>
  <si>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</si>
  <si>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</si>
  <si>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</si>
  <si>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</si>
  <si>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</si>
  <si>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</si>
  <si>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</si>
  <si>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</si>
  <si>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</si>
  <si>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</si>
  <si>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</si>
  <si>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</si>
  <si>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</si>
  <si>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</si>
  <si>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</si>
  <si>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</si>
  <si>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</si>
  <si>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</si>
  <si>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</si>
  <si>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</si>
  <si>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</si>
  <si>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</si>
  <si>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</si>
  <si>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</si>
  <si>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</si>
  <si>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</si>
  <si>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</si>
  <si>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</si>
  <si>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</si>
  <si>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</si>
  <si>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</si>
  <si>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</si>
  <si>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</si>
  <si>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</si>
  <si>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</si>
  <si>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</si>
  <si>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</si>
  <si>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</si>
  <si>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</si>
  <si>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</si>
  <si>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</si>
  <si>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</si>
  <si>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</si>
  <si>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</si>
  <si>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</si>
  <si>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</si>
  <si>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</si>
  <si>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</si>
  <si>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</si>
  <si>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</si>
  <si>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</si>
  <si>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</si>
  <si>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</si>
  <si>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</si>
  <si>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</si>
  <si>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</si>
  <si>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</si>
  <si>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</si>
  <si>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</si>
  <si>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</si>
  <si>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</si>
  <si>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</si>
  <si>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</si>
  <si>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</si>
  <si>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</si>
  <si>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</si>
  <si>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</si>
  <si>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</si>
  <si>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</si>
  <si>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</si>
  <si>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</si>
  <si>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</si>
  <si>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</si>
  <si>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</si>
  <si>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</si>
  <si>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</si>
  <si>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</si>
  <si>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</si>
  <si>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</si>
  <si>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</si>
  <si>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</si>
  <si>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</si>
  <si>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</si>
  <si>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</si>
  <si>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</si>
  <si>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</si>
  <si>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</si>
  <si>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</si>
  <si>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</si>
  <si>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</si>
  <si>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</si>
  <si>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</si>
  <si>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</si>
  <si>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</si>
  <si>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</si>
  <si>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</si>
  <si>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</si>
  <si>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</si>
  <si>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</si>
  <si>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</si>
  <si>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</si>
  <si>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</si>
  <si>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</si>
  <si>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</si>
  <si>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</si>
  <si>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</si>
  <si>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</si>
  <si>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</si>
  <si>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</si>
  <si>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</si>
  <si>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</si>
  <si>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</si>
  <si>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</si>
  <si>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</si>
  <si>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</si>
  <si>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</si>
  <si>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</si>
  <si>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</si>
  <si>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</si>
  <si>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</si>
  <si>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</si>
  <si>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</si>
  <si>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</si>
  <si>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</si>
  <si>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</si>
  <si>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</si>
  <si>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</si>
  <si>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</si>
  <si>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</si>
  <si>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</si>
  <si>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</si>
  <si>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</si>
  <si>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</si>
  <si>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</si>
  <si>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</si>
  <si>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</si>
  <si>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</si>
  <si>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</si>
  <si>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</si>
  <si>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</si>
  <si>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</si>
  <si>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</si>
  <si>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</si>
  <si>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</si>
  <si>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</si>
  <si>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</si>
  <si>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</si>
  <si>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</si>
  <si>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</si>
  <si>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</si>
  <si>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</si>
  <si>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</si>
  <si>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</si>
  <si>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</si>
  <si>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</si>
  <si>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</si>
  <si>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</si>
  <si>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</si>
  <si>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</si>
  <si>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</si>
  <si>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</si>
  <si>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</si>
  <si>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</si>
  <si>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</si>
  <si>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</si>
  <si>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</si>
  <si>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</si>
  <si>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</si>
  <si>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</si>
  <si>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</si>
  <si>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</si>
  <si>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</si>
  <si>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</si>
  <si>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</si>
  <si>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</si>
  <si>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</si>
  <si>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</si>
  <si>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</si>
  <si>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</si>
  <si>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</si>
  <si>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</si>
  <si>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</si>
  <si>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</si>
  <si>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</si>
  <si>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</si>
  <si>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</si>
  <si>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</si>
  <si>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</si>
  <si>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</si>
  <si>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</si>
  <si>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</si>
  <si>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</si>
  <si>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</si>
  <si>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</si>
  <si>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</si>
  <si>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</si>
  <si>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</si>
  <si>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</si>
  <si>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</si>
  <si>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</si>
  <si>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</si>
  <si>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</si>
  <si>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</si>
  <si>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</si>
  <si>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</si>
  <si>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</si>
  <si>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</si>
  <si>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</si>
  <si>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</si>
  <si>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</si>
  <si>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</si>
  <si>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</si>
  <si>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</si>
  <si>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</si>
  <si>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</si>
  <si>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</si>
  <si>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</si>
  <si>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</si>
  <si>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</si>
  <si>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</si>
  <si>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</si>
  <si>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</si>
  <si>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</si>
  <si>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</si>
  <si>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</si>
  <si>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</si>
  <si>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</si>
  <si>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</si>
  <si>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</si>
  <si>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</si>
  <si>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</si>
  <si>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</si>
  <si>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</si>
  <si>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</si>
  <si>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</si>
  <si>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</si>
  <si>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</si>
  <si>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</si>
  <si>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</si>
  <si>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</si>
  <si>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</si>
  <si>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</si>
  <si>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</si>
  <si>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</si>
  <si>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</si>
  <si>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</si>
  <si>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</si>
  <si>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</si>
  <si>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</si>
  <si>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</si>
  <si>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</si>
  <si>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</si>
  <si>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</si>
  <si>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</si>
  <si>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</si>
  <si>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</si>
  <si>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</si>
  <si>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</si>
  <si>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</si>
  <si>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</si>
  <si>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</si>
  <si>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</si>
  <si>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</si>
  <si>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</si>
  <si>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</si>
  <si>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</si>
  <si>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</si>
  <si>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</si>
  <si>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</si>
  <si>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</si>
  <si>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</si>
  <si>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</si>
  <si>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</si>
  <si>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</si>
  <si>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</si>
  <si>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</si>
  <si>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</si>
  <si>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</si>
  <si>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</si>
  <si>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</si>
  <si>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</si>
  <si>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</si>
  <si>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</si>
  <si>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</si>
  <si>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</si>
  <si>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</si>
  <si>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</si>
  <si>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</si>
  <si>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</si>
  <si>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</si>
  <si>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</si>
  <si>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</si>
  <si>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</si>
  <si>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</si>
  <si>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</si>
  <si>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</si>
  <si>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</si>
  <si>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</si>
  <si>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</si>
  <si>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</si>
  <si>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</si>
  <si>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</si>
  <si>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</si>
  <si>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</si>
  <si>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</si>
  <si>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</si>
  <si>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</si>
  <si>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</si>
  <si>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</si>
  <si>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</si>
  <si>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</si>
  <si>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</si>
  <si>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</si>
  <si>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</si>
  <si>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</si>
  <si>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</si>
  <si>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</si>
  <si>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</si>
  <si>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</si>
  <si>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</si>
  <si>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</si>
  <si>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</si>
  <si>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</si>
  <si>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</si>
  <si>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</si>
  <si>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</si>
  <si>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</si>
  <si>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</si>
  <si>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</si>
  <si>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</si>
  <si>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</si>
  <si>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</si>
  <si>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</si>
  <si>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</si>
  <si>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</si>
  <si>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</si>
  <si>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</si>
  <si>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</si>
  <si>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</si>
  <si>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</si>
  <si>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</si>
  <si>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</si>
  <si>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</si>
  <si>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</si>
  <si>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</si>
  <si>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</si>
  <si>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</si>
  <si>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</si>
  <si>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</si>
  <si>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</si>
  <si>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</si>
  <si>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</si>
  <si>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</si>
  <si>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</si>
  <si>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</si>
  <si>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</si>
  <si>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</si>
  <si>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</si>
  <si>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</si>
  <si>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</si>
  <si>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</si>
  <si>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</si>
  <si>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</si>
  <si>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</si>
  <si>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</si>
  <si>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</si>
  <si>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</si>
  <si>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</si>
  <si>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</si>
  <si>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</si>
  <si>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</si>
  <si>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</si>
  <si>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</si>
  <si>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</si>
  <si>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</si>
  <si>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</si>
  <si>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</si>
  <si>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</si>
  <si>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</si>
  <si>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</si>
  <si>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</si>
  <si>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</si>
  <si>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</si>
  <si>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</si>
  <si>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</si>
  <si>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</si>
  <si>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</si>
  <si>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</si>
  <si>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</si>
  <si>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</si>
  <si>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</si>
  <si>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</si>
  <si>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</si>
  <si>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</si>
  <si>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</si>
  <si>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</si>
  <si>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</si>
  <si>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</si>
  <si>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</si>
  <si>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</si>
  <si>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</si>
  <si>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</si>
  <si>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</si>
  <si>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</si>
  <si>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</si>
  <si>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</si>
  <si>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</si>
  <si>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</si>
  <si>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</si>
  <si>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</si>
  <si>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</si>
  <si>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</si>
  <si>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</si>
  <si>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</si>
  <si>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</si>
  <si>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</si>
  <si>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</si>
  <si>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</si>
  <si>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</si>
  <si>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</si>
  <si>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</si>
  <si>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</si>
  <si>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</si>
  <si>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</si>
  <si>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</si>
  <si>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</si>
  <si>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</si>
  <si>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</si>
  <si>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</si>
  <si>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</si>
  <si>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</si>
  <si>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</si>
  <si>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</si>
  <si>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</si>
  <si>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</si>
  <si>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</si>
  <si>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</si>
  <si>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</si>
  <si>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</si>
  <si>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</si>
  <si>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</si>
  <si>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</si>
  <si>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</si>
  <si>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</si>
  <si>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</si>
  <si>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</si>
  <si>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</si>
  <si>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</si>
  <si>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</si>
  <si>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</si>
  <si>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</si>
  <si>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</si>
  <si>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</si>
  <si>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</si>
  <si>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</si>
  <si>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</si>
  <si>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</si>
  <si>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</si>
  <si>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</si>
  <si>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</si>
  <si>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</si>
  <si>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</si>
  <si>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</si>
  <si>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</si>
  <si>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</si>
  <si>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</si>
  <si>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</si>
  <si>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</si>
  <si>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</si>
  <si>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</si>
  <si>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</si>
  <si>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</si>
  <si>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</si>
  <si>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</si>
  <si>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</si>
  <si>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</si>
  <si>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</si>
  <si>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</si>
  <si>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</si>
  <si>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</si>
  <si>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</si>
  <si>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</si>
  <si>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</si>
  <si>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</si>
  <si>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</si>
  <si>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</si>
  <si>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</si>
  <si>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</si>
  <si>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</si>
  <si>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</si>
  <si>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</si>
  <si>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</si>
  <si>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</si>
  <si>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</si>
  <si>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</si>
  <si>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</si>
  <si>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</si>
  <si>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</si>
  <si>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</si>
  <si>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</si>
  <si>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</si>
  <si>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</si>
  <si>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</si>
  <si>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</si>
  <si>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</si>
  <si>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</si>
  <si>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</si>
  <si>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</si>
  <si>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</si>
  <si>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</si>
  <si>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</si>
  <si>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</si>
  <si>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</si>
  <si>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</si>
  <si>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</si>
  <si>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</si>
  <si>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</si>
  <si>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</si>
  <si>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</si>
  <si>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</si>
  <si>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</si>
  <si>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</si>
  <si>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</si>
  <si>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</si>
  <si>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</si>
  <si>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</si>
  <si>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</si>
  <si>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</si>
  <si>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</si>
  <si>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</si>
  <si>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</si>
  <si>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</si>
  <si>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</si>
  <si>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</si>
  <si>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</si>
  <si>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</si>
  <si>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</si>
  <si>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</si>
  <si>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</si>
  <si>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</si>
  <si>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</si>
  <si>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</si>
  <si>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</si>
  <si>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</si>
  <si>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</si>
  <si>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</si>
  <si>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</si>
  <si>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</si>
  <si>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</si>
  <si>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</si>
  <si>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</si>
  <si>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</si>
  <si>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</si>
  <si>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</si>
  <si>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</si>
  <si>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</si>
  <si>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</si>
  <si>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</si>
  <si>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</si>
  <si>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</si>
  <si>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</si>
  <si>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</si>
  <si>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</si>
  <si>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</si>
  <si>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</si>
  <si>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</si>
  <si>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</si>
  <si>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</si>
  <si>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</si>
  <si>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</si>
  <si>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</si>
  <si>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</si>
  <si>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</si>
  <si>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</si>
  <si>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</si>
  <si>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</si>
  <si>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</si>
  <si>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</si>
  <si>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</si>
  <si>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</si>
  <si>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</si>
  <si>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</si>
  <si>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</si>
  <si>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</si>
  <si>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</si>
  <si>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</si>
  <si>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</si>
  <si>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</si>
  <si>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</si>
  <si>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</si>
  <si>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</si>
  <si>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</si>
  <si>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</si>
  <si>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</si>
  <si>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</si>
  <si>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</si>
  <si>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</si>
  <si>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</si>
  <si>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</si>
  <si>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</si>
  <si>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</si>
  <si>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</si>
  <si>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</si>
  <si>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</si>
  <si>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</si>
  <si>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</si>
  <si>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</si>
  <si>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</si>
  <si>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</si>
  <si>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</si>
  <si>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</si>
  <si>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</si>
  <si>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</si>
  <si>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</si>
  <si>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</si>
  <si>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</si>
  <si>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</si>
  <si>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</si>
  <si>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</si>
  <si>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</si>
  <si>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</si>
  <si>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</si>
  <si>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</si>
  <si>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</si>
  <si>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</si>
  <si>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</si>
  <si>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</si>
  <si>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</si>
  <si>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</si>
  <si>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</si>
  <si>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</si>
  <si>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</si>
  <si>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</si>
  <si>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</si>
  <si>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</si>
  <si>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</si>
  <si>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</si>
  <si>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</si>
  <si>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</si>
  <si>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</si>
  <si>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</si>
  <si>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</si>
  <si>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</si>
  <si>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</si>
  <si>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</si>
  <si>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</si>
  <si>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</si>
  <si>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</si>
  <si>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</si>
  <si>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</si>
  <si>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</si>
  <si>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</si>
  <si>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</si>
  <si>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</si>
  <si>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</si>
  <si>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</si>
  <si>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</si>
  <si>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</si>
  <si>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</si>
  <si>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</si>
  <si>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</si>
  <si>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</si>
  <si>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</si>
  <si>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</si>
  <si>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</si>
  <si>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</si>
  <si>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</si>
  <si>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</si>
  <si>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</si>
  <si>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</si>
  <si>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</si>
  <si>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</si>
  <si>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</si>
  <si>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</si>
  <si>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</si>
  <si>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</si>
  <si>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</si>
  <si>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</si>
  <si>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</si>
  <si>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</si>
  <si>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</si>
  <si>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</si>
  <si>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</si>
  <si>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</si>
  <si>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</si>
  <si>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</si>
  <si>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</si>
  <si>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</si>
  <si>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</si>
  <si>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</si>
  <si>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</si>
  <si>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</si>
  <si>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</si>
  <si>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</si>
  <si>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</si>
  <si>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</si>
  <si>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</si>
  <si>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</si>
  <si>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</si>
  <si>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</si>
  <si>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</si>
  <si>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</si>
  <si>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</si>
  <si>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</si>
  <si>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</si>
  <si>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</si>
  <si>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</si>
  <si>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</si>
  <si>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</si>
  <si>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</si>
  <si>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</si>
  <si>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</si>
  <si>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</si>
  <si>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</si>
  <si>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</si>
  <si>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</si>
  <si>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</si>
  <si>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</si>
  <si>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</si>
  <si>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</si>
  <si>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</si>
  <si>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</si>
  <si>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</si>
  <si>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</si>
  <si>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</si>
  <si>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</si>
  <si>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</si>
  <si>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</si>
  <si>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</si>
  <si>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</si>
  <si>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</si>
  <si>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</si>
  <si>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</si>
  <si>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</si>
  <si>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</si>
  <si>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</si>
  <si>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</si>
  <si>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</si>
  <si>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</si>
  <si>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</si>
  <si>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</si>
  <si>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</si>
  <si>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</si>
  <si>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</si>
  <si>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</si>
  <si>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</si>
  <si>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</si>
  <si>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</si>
  <si>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</si>
  <si>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</si>
  <si>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</si>
  <si>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</si>
  <si>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</si>
  <si>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</si>
  <si>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</si>
  <si>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</si>
  <si>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</si>
  <si>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</si>
  <si>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</si>
  <si>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</si>
  <si>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</si>
  <si>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</si>
  <si>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</si>
  <si>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</si>
  <si>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</si>
  <si>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</si>
  <si>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</si>
  <si>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</si>
  <si>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</si>
  <si>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</si>
  <si>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</si>
  <si>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</si>
  <si>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</si>
  <si>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</si>
  <si>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</si>
  <si>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</si>
  <si>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</si>
  <si>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</si>
  <si>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</si>
  <si>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</si>
  <si>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</si>
  <si>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</si>
  <si>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</si>
  <si>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</si>
  <si>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</si>
  <si>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</si>
  <si>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</si>
  <si>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</si>
  <si>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</si>
  <si>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</si>
  <si>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</si>
  <si>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</si>
  <si>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</si>
  <si>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</si>
  <si>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</si>
  <si>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</si>
  <si>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</si>
  <si>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</si>
  <si>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</si>
  <si>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</si>
  <si>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</si>
  <si>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</si>
  <si>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</si>
  <si>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</si>
  <si>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</si>
  <si>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</si>
  <si>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</si>
  <si>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</si>
  <si>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</si>
  <si>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</si>
  <si>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</si>
  <si>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</si>
  <si>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</si>
  <si>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</si>
  <si>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</si>
  <si>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</si>
  <si>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</si>
  <si>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</si>
  <si>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</si>
  <si>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</si>
  <si>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</si>
  <si>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</si>
  <si>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</si>
  <si>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</si>
  <si>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</si>
  <si>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</si>
  <si>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</si>
  <si>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</si>
  <si>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</si>
  <si>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</si>
  <si>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</si>
  <si>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</si>
  <si>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</si>
  <si>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</si>
  <si>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</si>
  <si>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</si>
  <si>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</si>
  <si>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</si>
  <si>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</si>
  <si>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</si>
  <si>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</si>
  <si>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</si>
  <si>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</si>
  <si>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</si>
  <si>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</si>
  <si>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</si>
  <si>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</si>
  <si>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</si>
  <si>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</si>
  <si>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</si>
  <si>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</si>
  <si>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</si>
  <si>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</si>
  <si>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</si>
  <si>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</si>
  <si>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</si>
  <si>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</si>
  <si>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</si>
  <si>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</si>
  <si>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</si>
  <si>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</si>
  <si>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</si>
  <si>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</si>
  <si>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</si>
  <si>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</si>
  <si>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</si>
  <si>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</si>
  <si>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</si>
  <si>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</si>
  <si>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</si>
  <si>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</si>
  <si>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</si>
  <si>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</si>
  <si>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</si>
  <si>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</si>
  <si>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</si>
  <si>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</si>
  <si>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</si>
  <si>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</si>
  <si>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</si>
  <si>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</si>
  <si>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</si>
  <si>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</si>
  <si>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</si>
  <si>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</si>
  <si>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</si>
  <si>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</si>
  <si>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</si>
  <si>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</si>
  <si>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</si>
  <si>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</si>
  <si>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</si>
  <si>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</si>
  <si>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</si>
  <si>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</si>
  <si>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</si>
  <si>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</si>
  <si>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</si>
  <si>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</si>
  <si>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</si>
  <si>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</si>
  <si>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</si>
  <si>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</si>
  <si>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</si>
  <si>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</si>
  <si>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</si>
  <si>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</si>
  <si>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</si>
  <si>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</si>
  <si>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</si>
  <si>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</si>
  <si>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</si>
  <si>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</si>
  <si>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</si>
  <si>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</si>
  <si>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</si>
  <si>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</si>
  <si>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</si>
  <si>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</si>
  <si>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</si>
  <si>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</si>
  <si>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</si>
  <si>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</si>
  <si>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</si>
  <si>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</si>
  <si>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</si>
  <si>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</si>
  <si>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</si>
  <si>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</si>
  <si>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</si>
  <si>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</si>
  <si>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</si>
  <si>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</si>
  <si>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</si>
  <si>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</si>
  <si>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</si>
  <si>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</si>
  <si>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</si>
  <si>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</si>
  <si>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</si>
  <si>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</si>
  <si>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</si>
  <si>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</si>
  <si>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</si>
  <si>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</si>
  <si>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</si>
  <si>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</si>
  <si>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</si>
  <si>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</si>
  <si>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</si>
  <si>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</si>
  <si>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</si>
  <si>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</si>
  <si>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</si>
  <si>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</si>
  <si>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</si>
  <si>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</si>
  <si>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</si>
  <si>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</si>
  <si>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</si>
  <si>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</si>
  <si>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</si>
  <si>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</si>
  <si>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</si>
  <si>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</si>
  <si>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</si>
  <si>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</si>
  <si>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</si>
  <si>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</si>
  <si>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</si>
  <si>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</si>
  <si>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</si>
  <si>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</si>
  <si>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</si>
  <si>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</si>
  <si>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</si>
  <si>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</si>
  <si>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</si>
  <si>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</si>
  <si>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</si>
  <si>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</si>
  <si>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</si>
  <si>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</si>
  <si>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</si>
  <si>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</si>
  <si>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</si>
  <si>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</si>
  <si>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</si>
  <si>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</si>
  <si>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</si>
  <si>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</si>
  <si>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</si>
  <si>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</si>
  <si>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</si>
  <si>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</si>
  <si>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</si>
  <si>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</si>
  <si>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</si>
  <si>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</si>
  <si>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</si>
  <si>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</si>
  <si>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</si>
  <si>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</si>
  <si>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</si>
  <si>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</si>
  <si>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</si>
  <si>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</si>
  <si>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</si>
  <si>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</si>
  <si>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</si>
  <si>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</si>
  <si>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</si>
  <si>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</si>
  <si>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</si>
  <si>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</si>
  <si>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</si>
  <si>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</si>
  <si>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</si>
  <si>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</si>
  <si>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</si>
  <si>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</si>
  <si>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</si>
  <si>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</si>
  <si>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</si>
  <si>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</si>
  <si>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</si>
  <si>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</si>
  <si>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</si>
  <si>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</si>
  <si>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</si>
  <si>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</si>
  <si>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</si>
  <si>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</si>
  <si>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</si>
  <si>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</si>
  <si>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</si>
  <si>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</si>
  <si>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</si>
  <si>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</si>
  <si>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</si>
  <si>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</si>
  <si>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</si>
  <si>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</si>
  <si>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</si>
  <si>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</si>
  <si>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</si>
  <si>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</si>
  <si>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</si>
  <si>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</si>
  <si>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</si>
  <si>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</si>
  <si>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</si>
  <si>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</si>
  <si>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</si>
  <si>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</si>
  <si>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</si>
  <si>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</si>
  <si>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</si>
  <si>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</si>
  <si>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</si>
  <si>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</si>
  <si>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</si>
  <si>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</si>
  <si>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</si>
  <si>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</si>
  <si>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</si>
  <si>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</si>
  <si>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</si>
  <si>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</si>
  <si>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</si>
  <si>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</si>
  <si>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</si>
  <si>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</si>
  <si>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</si>
  <si>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</si>
  <si>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</si>
  <si>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</si>
  <si>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</si>
  <si>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</si>
  <si>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</si>
  <si>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</si>
  <si>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</si>
  <si>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</si>
  <si>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</si>
  <si>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</si>
  <si>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</si>
  <si>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</si>
  <si>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</si>
  <si>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</si>
  <si>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</si>
  <si>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</si>
  <si>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</si>
  <si>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</si>
  <si>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</si>
  <si>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</si>
  <si>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</si>
  <si>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</si>
  <si>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</si>
  <si>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</si>
  <si>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</si>
  <si>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</si>
  <si>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</si>
  <si>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</si>
  <si>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</si>
  <si>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</si>
  <si>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</si>
  <si>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</si>
  <si>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</si>
  <si>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</si>
  <si>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</si>
  <si>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</si>
  <si>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</si>
  <si>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</si>
  <si>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</si>
  <si>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</si>
  <si>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</si>
  <si>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</si>
  <si>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</si>
  <si>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</si>
  <si>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</si>
  <si>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</si>
  <si>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</si>
  <si>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</si>
  <si>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</si>
  <si>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</si>
  <si>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</si>
  <si>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</si>
  <si>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</si>
  <si>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</si>
  <si>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</si>
  <si>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</si>
  <si>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</si>
  <si>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</si>
  <si>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</si>
  <si>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</si>
  <si>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</si>
  <si>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</si>
  <si>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</si>
  <si>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</si>
  <si>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</si>
  <si>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</si>
  <si>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</si>
  <si>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</si>
  <si>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</si>
  <si>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</si>
  <si>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</si>
  <si>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</si>
  <si>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</si>
  <si>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</si>
  <si>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</si>
  <si>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</si>
  <si>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</si>
  <si>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</si>
  <si>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</si>
  <si>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</si>
  <si>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</si>
  <si>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</si>
  <si>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</si>
  <si>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</si>
  <si>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</si>
  <si>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</si>
  <si>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</si>
  <si>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</si>
  <si>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</si>
  <si>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</si>
  <si>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</si>
  <si>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</si>
  <si>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</si>
  <si>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</si>
  <si>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</si>
  <si>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</si>
  <si>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</si>
  <si>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</si>
  <si>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</si>
  <si>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</si>
  <si>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</si>
  <si>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</si>
  <si>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</si>
  <si>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</si>
  <si>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</si>
  <si>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</si>
  <si>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</si>
  <si>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</si>
  <si>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</si>
  <si>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</si>
  <si>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</si>
  <si>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</si>
  <si>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</si>
  <si>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</si>
  <si>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</si>
  <si>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</si>
  <si>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</si>
  <si>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</si>
  <si>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</si>
  <si>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</si>
  <si>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</si>
  <si>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</si>
  <si>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</si>
  <si>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</si>
  <si>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</si>
  <si>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</si>
  <si>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</si>
  <si>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</si>
  <si>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</si>
  <si>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</si>
  <si>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</si>
  <si>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</si>
  <si>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</si>
  <si>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</si>
  <si>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</si>
  <si>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</si>
  <si>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</si>
  <si>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</si>
  <si>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</si>
  <si>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</si>
  <si>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</si>
  <si>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</si>
  <si>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</si>
  <si>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</si>
  <si>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</si>
  <si>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</si>
  <si>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</si>
  <si>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</si>
  <si>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</si>
  <si>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</si>
  <si>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</si>
  <si>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</si>
  <si>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</si>
  <si>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</si>
  <si>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</si>
  <si>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</si>
  <si>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</si>
  <si>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</si>
  <si>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</si>
  <si>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</si>
  <si>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</si>
  <si>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</si>
  <si>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</si>
  <si>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</si>
  <si>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</si>
  <si>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</si>
  <si>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</si>
  <si>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</si>
  <si>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</si>
  <si>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</si>
  <si>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</si>
  <si>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</si>
  <si>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</si>
  <si>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</si>
  <si>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</si>
  <si>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</si>
  <si>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</si>
  <si>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</si>
  <si>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</si>
  <si>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</si>
  <si>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</si>
  <si>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</si>
  <si>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</si>
  <si>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</si>
  <si>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</si>
  <si>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</si>
  <si>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</si>
  <si>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</si>
  <si>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</si>
  <si>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</si>
  <si>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</si>
  <si>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</si>
  <si>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</si>
  <si>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</si>
  <si>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</si>
  <si>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</si>
  <si>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</si>
  <si>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</si>
  <si>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</si>
  <si>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</si>
  <si>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</si>
  <si>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</si>
  <si>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</si>
  <si>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</si>
  <si>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</si>
  <si>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</si>
  <si>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</si>
  <si>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</si>
  <si>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</si>
  <si>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</si>
  <si>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</si>
  <si>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</si>
  <si>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</si>
  <si>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</si>
  <si>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</si>
  <si>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</si>
  <si>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</si>
  <si>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</si>
  <si>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</si>
  <si>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</si>
  <si>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</si>
  <si>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</si>
  <si>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</si>
  <si>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</si>
  <si>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</si>
  <si>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</si>
  <si>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</si>
  <si>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</si>
  <si>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</si>
  <si>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</si>
  <si>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</si>
  <si>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</si>
  <si>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</si>
  <si>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</si>
  <si>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</si>
  <si>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</si>
  <si>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</si>
  <si>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</si>
  <si>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</si>
  <si>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</si>
  <si>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</si>
  <si>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</si>
  <si>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</si>
  <si>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</si>
  <si>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</si>
  <si>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</si>
  <si>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</si>
  <si>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</si>
  <si>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</si>
  <si>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</si>
  <si>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</si>
  <si>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</si>
  <si>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</si>
  <si>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</si>
  <si>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</si>
  <si>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</si>
  <si>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</si>
  <si>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</si>
  <si>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</si>
  <si>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</si>
  <si>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</si>
  <si>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</si>
  <si>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</si>
  <si>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</si>
  <si>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</si>
  <si>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</si>
  <si>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</si>
  <si>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</si>
  <si>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</si>
  <si>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</si>
  <si>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</si>
  <si>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</si>
  <si>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</si>
  <si>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</si>
  <si>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</si>
  <si>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</si>
  <si>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</si>
  <si>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</si>
  <si>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</si>
  <si>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</si>
  <si>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</si>
  <si>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</si>
  <si>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</si>
  <si>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</si>
  <si>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</si>
  <si>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</si>
  <si>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</si>
  <si>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</si>
  <si>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</si>
  <si>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</si>
  <si>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</si>
  <si>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</si>
  <si>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</si>
  <si>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</si>
  <si>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</si>
  <si>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</si>
  <si>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</si>
  <si>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</si>
  <si>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</si>
  <si>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</si>
  <si>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</si>
  <si>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</si>
  <si>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</si>
  <si>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</si>
  <si>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</si>
  <si>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</si>
  <si>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</si>
  <si>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</si>
  <si>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</si>
  <si>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</si>
  <si>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</si>
  <si>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</si>
  <si>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</si>
  <si>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</si>
  <si>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</si>
  <si>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</si>
  <si>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</si>
  <si>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</si>
  <si>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</si>
  <si>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</si>
  <si>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</si>
  <si>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</si>
  <si>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</si>
  <si>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</si>
  <si>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</si>
  <si>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</si>
  <si>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</si>
  <si>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</si>
  <si>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</si>
  <si>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</si>
  <si>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</si>
  <si>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</si>
  <si>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</si>
  <si>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</si>
  <si>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</si>
  <si>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</si>
  <si>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</si>
  <si>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</si>
  <si>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</si>
  <si>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</si>
  <si>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</si>
  <si>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</si>
  <si>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</si>
  <si>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</si>
  <si>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</si>
  <si>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</si>
  <si>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</si>
  <si>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</si>
  <si>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</si>
  <si>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</si>
  <si>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</si>
  <si>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</si>
  <si>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</si>
  <si>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</si>
  <si>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</si>
  <si>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</si>
  <si>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</si>
  <si>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</si>
  <si>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</si>
  <si>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</si>
  <si>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</si>
  <si>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</si>
  <si>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</si>
  <si>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</si>
  <si>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</si>
  <si>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</si>
  <si>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</si>
  <si>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</si>
  <si>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</si>
  <si>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</si>
  <si>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</si>
  <si>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</si>
  <si>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</si>
  <si>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</si>
  <si>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</si>
  <si>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</si>
  <si>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</si>
  <si>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</si>
  <si>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</si>
  <si>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</si>
  <si>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</si>
  <si>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</si>
  <si>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</si>
  <si>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</si>
  <si>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</si>
  <si>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</si>
  <si>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</si>
  <si>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</si>
  <si>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</si>
  <si>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</si>
  <si>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</si>
  <si>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</si>
  <si>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</si>
  <si>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</si>
  <si>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</si>
  <si>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</si>
  <si>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</si>
  <si>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</si>
  <si>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</si>
  <si>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</si>
  <si>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</si>
  <si>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</si>
  <si>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</si>
  <si>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</si>
  <si>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</si>
  <si>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</si>
  <si>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</si>
  <si>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</si>
  <si>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</si>
  <si>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</si>
  <si>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</si>
  <si>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</si>
  <si>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</si>
  <si>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</si>
  <si>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</si>
  <si>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</si>
  <si>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</si>
  <si>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</si>
  <si>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</si>
  <si>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</si>
  <si>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</si>
  <si>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</si>
  <si>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</si>
  <si>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</si>
  <si>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</si>
  <si>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</si>
  <si>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</si>
  <si>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</si>
  <si>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</si>
  <si>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</si>
  <si>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</si>
  <si>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</si>
  <si>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</si>
  <si>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</si>
  <si>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</si>
  <si>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</si>
  <si>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</si>
  <si>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</si>
  <si>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</si>
  <si>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</si>
  <si>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</si>
  <si>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</si>
  <si>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</si>
  <si>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</si>
  <si>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</si>
  <si>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</si>
  <si>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</si>
  <si>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</si>
  <si>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</si>
  <si>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</si>
  <si>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</si>
  <si>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</si>
  <si>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</si>
  <si>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</si>
  <si>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</si>
  <si>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</si>
  <si>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</si>
  <si>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</si>
  <si>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</si>
  <si>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</si>
  <si>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</si>
  <si>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</si>
  <si>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</si>
  <si>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</si>
  <si>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</si>
  <si>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</si>
  <si>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</si>
  <si>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</si>
  <si>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</si>
  <si>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</si>
  <si>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</si>
  <si>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</si>
  <si>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</si>
  <si>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</si>
  <si>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</si>
  <si>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</si>
  <si>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</si>
  <si>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</si>
  <si>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</si>
  <si>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</si>
  <si>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</si>
  <si>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</si>
  <si>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</si>
  <si>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</si>
  <si>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</si>
  <si>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</si>
  <si>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</si>
  <si>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</si>
  <si>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</si>
  <si>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</si>
  <si>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</si>
  <si>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</si>
  <si>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</si>
  <si>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</si>
  <si>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</si>
  <si>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</si>
  <si>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</si>
  <si>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</si>
  <si>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</si>
  <si>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</si>
  <si>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</si>
  <si>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</si>
  <si>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</si>
  <si>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</si>
  <si>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</si>
  <si>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</si>
  <si>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</si>
  <si>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</si>
  <si>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</si>
  <si>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</si>
  <si>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</si>
  <si>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</si>
  <si>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</si>
  <si>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</si>
  <si>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</si>
  <si>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</si>
  <si>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</si>
  <si>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</si>
  <si>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</si>
  <si>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</si>
  <si>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</si>
  <si>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</si>
  <si>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</si>
  <si>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</si>
  <si>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</si>
  <si>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</si>
  <si>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</si>
  <si>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</si>
  <si>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</si>
  <si>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</si>
  <si>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</si>
  <si>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</si>
  <si>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</si>
  <si>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</si>
  <si>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</si>
  <si>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</si>
  <si>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</si>
  <si>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</si>
  <si>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</si>
  <si>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</si>
  <si>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</si>
  <si>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</si>
  <si>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</si>
  <si>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</si>
  <si>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</si>
  <si>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</si>
  <si>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</si>
  <si>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</si>
  <si>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</si>
  <si>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</si>
  <si>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</si>
  <si>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</si>
  <si>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</si>
  <si>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</si>
  <si>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</si>
  <si>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</si>
  <si>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</si>
  <si>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</si>
  <si>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</si>
  <si>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</si>
  <si>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</si>
  <si>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</si>
  <si>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</si>
  <si>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</si>
  <si>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</si>
  <si>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</si>
  <si>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</si>
  <si>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</si>
  <si>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</si>
  <si>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</si>
  <si>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</si>
  <si>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</si>
  <si>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</si>
  <si>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</si>
  <si>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</si>
  <si>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</si>
  <si>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</si>
  <si>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</si>
  <si>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</si>
  <si>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</si>
  <si>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</si>
  <si>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</si>
  <si>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</si>
  <si>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</si>
  <si>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</si>
  <si>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</si>
  <si>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</si>
  <si>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</si>
  <si>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</si>
  <si>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</si>
  <si>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</si>
  <si>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</si>
  <si>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</si>
  <si>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</si>
  <si>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</si>
  <si>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</si>
  <si>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</si>
  <si>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</si>
  <si>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</si>
  <si>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</si>
  <si>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</si>
  <si>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</si>
  <si>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</si>
  <si>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</si>
  <si>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</si>
  <si>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</si>
  <si>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</si>
  <si>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</si>
  <si>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</si>
  <si>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</si>
  <si>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</si>
  <si>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</si>
  <si>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</si>
  <si>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</si>
  <si>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</si>
  <si>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</si>
  <si>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</si>
  <si>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</si>
  <si>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</si>
  <si>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</si>
  <si>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</si>
  <si>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</si>
  <si>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</si>
  <si>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</si>
  <si>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</si>
  <si>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</si>
  <si>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</si>
  <si>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</si>
  <si>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</si>
  <si>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</si>
  <si>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</si>
  <si>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</si>
  <si>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</si>
  <si>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</si>
  <si>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</si>
  <si>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</si>
  <si>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</si>
  <si>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</si>
  <si>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</si>
  <si>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</si>
  <si>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</si>
  <si>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</si>
  <si>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</si>
  <si>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</si>
  <si>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</si>
  <si>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</si>
  <si>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</si>
  <si>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</si>
  <si>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</si>
  <si>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</si>
  <si>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</si>
  <si>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</si>
  <si>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</si>
  <si>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</si>
  <si>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</si>
  <si>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</si>
  <si>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</si>
  <si>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</si>
  <si>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</si>
  <si>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</si>
  <si>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</si>
  <si>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</si>
  <si>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</si>
  <si>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</si>
  <si>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</si>
  <si>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</si>
  <si>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</si>
  <si>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</si>
  <si>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</si>
  <si>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</si>
  <si>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</si>
  <si>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</si>
  <si>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</si>
  <si>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</si>
  <si>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</si>
  <si>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</si>
  <si>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</si>
  <si>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</si>
  <si>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</si>
  <si>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</si>
  <si>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</si>
  <si>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</si>
  <si>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</si>
  <si>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</si>
  <si>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</si>
  <si>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</si>
  <si>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</si>
  <si>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</si>
  <si>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</si>
  <si>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</si>
  <si>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</si>
  <si>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</si>
  <si>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</si>
  <si>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</si>
  <si>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</si>
  <si>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</si>
  <si>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</si>
  <si>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</si>
  <si>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</si>
  <si>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</si>
  <si>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</si>
  <si>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</si>
  <si>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</si>
  <si>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</si>
  <si>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</si>
  <si>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</si>
  <si>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</si>
  <si>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</si>
  <si>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</si>
  <si>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</si>
  <si>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</si>
  <si>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</si>
  <si>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</si>
  <si>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</si>
  <si>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</si>
  <si>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</si>
  <si>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</si>
  <si>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</si>
  <si>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</si>
  <si>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</si>
  <si>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</si>
  <si>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</si>
  <si>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</si>
  <si>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</si>
  <si>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</si>
  <si>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</si>
  <si>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</si>
  <si>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</si>
  <si>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</si>
  <si>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</si>
  <si>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</si>
  <si>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</si>
  <si>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</si>
  <si>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</si>
  <si>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</si>
  <si>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</si>
  <si>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</si>
  <si>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</si>
  <si>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</si>
  <si>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</si>
  <si>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</si>
  <si>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</si>
  <si>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</si>
  <si>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</si>
  <si>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</si>
  <si>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</si>
  <si>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</si>
  <si>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</si>
  <si>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</si>
  <si>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</si>
  <si>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</si>
  <si>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</si>
  <si>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</si>
  <si>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</si>
  <si>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</si>
  <si>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</si>
  <si>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</si>
  <si>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</si>
  <si>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</si>
  <si>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</si>
  <si>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</si>
  <si>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</si>
  <si>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</si>
  <si>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</si>
  <si>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</si>
  <si>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</si>
  <si>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</si>
  <si>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</si>
  <si>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</si>
  <si>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</si>
  <si>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</si>
  <si>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</si>
  <si>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</si>
  <si>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</si>
  <si>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</si>
  <si>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</si>
  <si>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</si>
  <si>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</si>
  <si>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</si>
  <si>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</si>
  <si>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</si>
  <si>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</si>
  <si>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</si>
  <si>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</si>
  <si>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</si>
  <si>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</si>
  <si>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</si>
  <si>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</si>
  <si>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</si>
  <si>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</si>
  <si>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</si>
  <si>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</si>
  <si>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</si>
  <si>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</si>
  <si>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</si>
  <si>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</si>
  <si>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</si>
  <si>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</si>
  <si>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</si>
  <si>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</si>
  <si>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</si>
  <si>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</si>
  <si>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</si>
  <si>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</si>
  <si>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</si>
  <si>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</si>
  <si>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</si>
  <si>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</si>
  <si>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</si>
  <si>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</si>
  <si>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</si>
  <si>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</si>
  <si>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</si>
  <si>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</si>
  <si>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</si>
  <si>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</si>
  <si>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</si>
  <si>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</si>
  <si>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</si>
  <si>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</si>
  <si>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</si>
  <si>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</si>
  <si>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</si>
  <si>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</si>
  <si>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</si>
  <si>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</si>
  <si>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</si>
  <si>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</si>
  <si>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</si>
  <si>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</si>
  <si>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</si>
  <si>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</si>
  <si>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</si>
  <si>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</si>
  <si>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</si>
  <si>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</si>
  <si>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</si>
  <si>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</si>
  <si>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</si>
  <si>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</si>
  <si>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</si>
  <si>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</si>
  <si>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</si>
  <si>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</si>
  <si>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</si>
  <si>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</si>
  <si>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</si>
  <si>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</si>
  <si>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</si>
  <si>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</si>
  <si>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</si>
  <si>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</si>
  <si>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</si>
  <si>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</si>
  <si>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</si>
  <si>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</si>
  <si>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</si>
  <si>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</si>
  <si>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</si>
  <si>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</si>
  <si>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</si>
  <si>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</si>
  <si>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</si>
  <si>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</si>
  <si>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</si>
  <si>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</si>
  <si>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</si>
  <si>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</si>
  <si>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</si>
  <si>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</si>
  <si>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</si>
  <si>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</si>
  <si>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</si>
  <si>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</si>
  <si>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</si>
  <si>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</si>
  <si>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</si>
  <si>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</si>
  <si>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</si>
  <si>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</si>
  <si>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</si>
  <si>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</si>
  <si>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</si>
  <si>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</si>
  <si>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</si>
  <si>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</si>
  <si>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</si>
  <si>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</si>
  <si>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</si>
  <si>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</si>
  <si>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</si>
  <si>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</si>
  <si>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</si>
  <si>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</si>
  <si>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</si>
  <si>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</si>
  <si>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</si>
  <si>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</si>
  <si>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</si>
  <si>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</si>
  <si>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</si>
  <si>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</si>
  <si>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</si>
  <si>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</si>
  <si>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</si>
  <si>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</si>
  <si>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</si>
  <si>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</si>
  <si>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</si>
  <si>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</si>
  <si>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</si>
  <si>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</si>
  <si>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</si>
  <si>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</si>
  <si>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</si>
  <si>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</si>
  <si>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</si>
  <si>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</si>
  <si>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</si>
  <si>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</si>
  <si>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</si>
  <si>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</si>
  <si>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</si>
  <si>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</si>
  <si>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</si>
  <si>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</si>
  <si>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</si>
  <si>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</si>
  <si>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</si>
  <si>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</si>
  <si>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</si>
  <si>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</si>
  <si>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</si>
  <si>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</si>
  <si>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</si>
  <si>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</si>
  <si>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</si>
  <si>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</si>
  <si>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</si>
  <si>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</si>
  <si>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</si>
  <si>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</si>
  <si>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</si>
  <si>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</si>
  <si>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</si>
  <si>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</si>
  <si>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</si>
  <si>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</si>
  <si>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</si>
  <si>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</si>
  <si>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</si>
  <si>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</si>
  <si>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</si>
  <si>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</si>
  <si>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</si>
  <si>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</si>
  <si>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</si>
  <si>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</si>
  <si>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</si>
  <si>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</si>
  <si>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</si>
  <si>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</si>
  <si>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</si>
  <si>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</si>
  <si>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</si>
  <si>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</si>
  <si>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</si>
  <si>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</si>
  <si>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</si>
  <si>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</si>
  <si>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</si>
  <si>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</si>
  <si>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</si>
  <si>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</si>
  <si>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</si>
  <si>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</si>
  <si>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</si>
  <si>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</si>
  <si>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</si>
  <si>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</si>
  <si>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</si>
  <si>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</si>
  <si>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</si>
  <si>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</si>
  <si>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</si>
  <si>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</si>
  <si>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</si>
  <si>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</si>
  <si>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</si>
  <si>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</si>
  <si>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</si>
  <si>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</si>
  <si>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</si>
  <si>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</si>
  <si>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</si>
  <si>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</si>
  <si>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</si>
  <si>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</si>
  <si>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</si>
  <si>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</si>
  <si>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</si>
  <si>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</si>
  <si>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</si>
  <si>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</si>
  <si>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</si>
  <si>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</si>
  <si>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</si>
  <si>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</si>
  <si>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</si>
  <si>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</si>
  <si>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</si>
  <si>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</si>
  <si>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</si>
  <si>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</si>
  <si>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</si>
  <si>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</si>
  <si>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</si>
  <si>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</si>
  <si>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</si>
  <si>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</si>
  <si>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</si>
  <si>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</si>
  <si>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</si>
  <si>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</si>
  <si>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</si>
  <si>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</si>
  <si>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</si>
  <si>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</si>
  <si>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</si>
  <si>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</si>
  <si>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</si>
  <si>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</si>
  <si>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</si>
  <si>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</si>
  <si>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</si>
  <si>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</si>
  <si>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</si>
  <si>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</si>
  <si>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</si>
  <si>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</si>
  <si>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</si>
  <si>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</si>
  <si>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</si>
  <si>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</si>
  <si>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</si>
  <si>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</si>
  <si>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</si>
  <si>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</si>
  <si>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</si>
  <si>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</si>
  <si>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</si>
  <si>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</si>
  <si>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</si>
  <si>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</si>
  <si>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</si>
  <si>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</si>
  <si>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</si>
  <si>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</si>
  <si>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</si>
  <si>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</si>
  <si>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</si>
  <si>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</si>
  <si>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</si>
  <si>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</si>
  <si>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</si>
  <si>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</si>
  <si>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</si>
  <si>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</si>
  <si>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</si>
  <si>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</si>
  <si>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</si>
  <si>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</si>
  <si>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</si>
  <si>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</si>
  <si>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</si>
  <si>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</si>
  <si>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</si>
  <si>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</si>
  <si>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</si>
  <si>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</si>
  <si>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</si>
  <si>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</si>
  <si>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</si>
  <si>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</si>
  <si>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</si>
  <si>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</si>
  <si>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</si>
  <si>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</si>
  <si>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</si>
  <si>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</si>
  <si>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</si>
  <si>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</si>
  <si>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</si>
  <si>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</si>
  <si>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</si>
  <si>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</si>
  <si>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</si>
  <si>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</si>
  <si>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</si>
  <si>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</si>
  <si>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</si>
  <si>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</si>
  <si>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</si>
  <si>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</si>
  <si>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</si>
  <si>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</si>
  <si>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</si>
  <si>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</si>
  <si>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</si>
  <si>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</si>
  <si>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</si>
  <si>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</si>
  <si>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</si>
  <si>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</si>
  <si>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</si>
  <si>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</si>
  <si>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</si>
  <si>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</si>
  <si>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</si>
  <si>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</si>
  <si>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</si>
  <si>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</si>
  <si>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</si>
  <si>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</si>
  <si>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</si>
  <si>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</si>
  <si>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</si>
  <si>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</si>
  <si>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</si>
  <si>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</si>
  <si>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</si>
  <si>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</si>
  <si>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</si>
  <si>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</si>
  <si>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</si>
  <si>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</si>
  <si>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</si>
  <si>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</si>
  <si>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</si>
  <si>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</si>
  <si>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</si>
  <si>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</si>
  <si>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</si>
  <si>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</si>
  <si>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</si>
  <si>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</si>
  <si>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</si>
  <si>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</si>
  <si>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</si>
  <si>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</si>
  <si>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</si>
  <si>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</si>
  <si>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</si>
  <si>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</si>
  <si>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</si>
  <si>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</si>
  <si>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</si>
  <si>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</si>
  <si>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</si>
  <si>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</si>
  <si>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</si>
  <si>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</si>
  <si>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</si>
  <si>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</si>
  <si>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</si>
  <si>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</si>
  <si>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</si>
  <si>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</si>
  <si>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</si>
  <si>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</si>
  <si>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</si>
  <si>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</si>
  <si>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</si>
  <si>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</si>
  <si>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</si>
  <si>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</si>
  <si>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</si>
  <si>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</si>
  <si>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</si>
  <si>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</si>
  <si>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</si>
  <si>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</si>
  <si>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</si>
  <si>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</si>
  <si>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</si>
  <si>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</si>
  <si>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</si>
  <si>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</si>
  <si>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</si>
  <si>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</si>
  <si>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</si>
  <si>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</si>
  <si>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</si>
  <si>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</si>
  <si>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</si>
  <si>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</si>
  <si>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</si>
  <si>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</si>
  <si>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</si>
  <si>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</si>
  <si>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</si>
  <si>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</si>
  <si>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</si>
  <si>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</si>
  <si>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</si>
  <si>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</si>
  <si>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</si>
  <si>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</si>
  <si>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</si>
  <si>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</si>
  <si>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</si>
  <si>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</si>
  <si>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</si>
  <si>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</si>
  <si>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</si>
  <si>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</si>
  <si>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</si>
  <si>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</si>
  <si>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</si>
  <si>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</si>
  <si>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</si>
  <si>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</si>
  <si>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</si>
  <si>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</si>
  <si>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</si>
  <si>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</si>
  <si>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</si>
  <si>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</si>
  <si>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</si>
  <si>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</si>
  <si>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</si>
  <si>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</si>
  <si>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</si>
  <si>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</si>
  <si>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</si>
  <si>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</si>
  <si>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</si>
  <si>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</si>
  <si>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</si>
  <si>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</si>
  <si>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</si>
  <si>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</si>
  <si>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</si>
  <si>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</si>
  <si>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</si>
  <si>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</si>
  <si>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</si>
  <si>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</si>
  <si>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</si>
  <si>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</si>
  <si>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</si>
  <si>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</si>
  <si>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</si>
  <si>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</si>
  <si>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</si>
  <si>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</si>
  <si>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</si>
  <si>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</si>
  <si>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</si>
  <si>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</si>
  <si>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</si>
  <si>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</si>
  <si>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</si>
  <si>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</si>
  <si>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</si>
  <si>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</si>
  <si>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</si>
  <si>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</si>
  <si>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</si>
  <si>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</si>
  <si>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</si>
  <si>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</si>
  <si>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</si>
  <si>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</si>
  <si>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</si>
  <si>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</si>
  <si>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</si>
  <si>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</si>
  <si>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</si>
  <si>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</si>
  <si>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</si>
  <si>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</si>
  <si>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</si>
  <si>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</si>
  <si>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</si>
  <si>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</si>
  <si>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</si>
  <si>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</si>
  <si>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</si>
  <si>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</si>
  <si>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</si>
  <si>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</si>
  <si>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</si>
  <si>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</si>
  <si>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</si>
  <si>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</si>
  <si>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</si>
  <si>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</si>
  <si>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</si>
  <si>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</si>
  <si>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</si>
  <si>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</si>
  <si>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</si>
  <si>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</si>
  <si>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</si>
  <si>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</si>
  <si>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</si>
  <si>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</si>
  <si>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</si>
  <si>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</si>
  <si>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</si>
  <si>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</si>
  <si>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</si>
  <si>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</si>
  <si>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</si>
  <si>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</si>
  <si>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</si>
  <si>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</si>
  <si>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</si>
  <si>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</si>
  <si>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</si>
  <si>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</si>
  <si>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</si>
  <si>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</si>
  <si>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</si>
  <si>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</si>
  <si>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</si>
  <si>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</si>
  <si>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</si>
  <si>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</si>
  <si>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</si>
  <si>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</si>
  <si>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</si>
  <si>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</si>
  <si>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</si>
  <si>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</si>
  <si>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</si>
  <si>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</si>
  <si>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</si>
  <si>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</si>
  <si>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</si>
  <si>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</si>
  <si>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</si>
  <si>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</si>
  <si>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</si>
  <si>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</si>
  <si>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</si>
  <si>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</si>
  <si>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</si>
  <si>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</si>
  <si>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</si>
  <si>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</si>
  <si>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</si>
  <si>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</si>
  <si>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</si>
  <si>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</si>
  <si>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</si>
  <si>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</si>
  <si>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</si>
  <si>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</si>
  <si>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</si>
  <si>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</si>
  <si>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</si>
  <si>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</si>
  <si>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</si>
  <si>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</si>
  <si>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</si>
  <si>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</si>
  <si>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</si>
  <si>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</si>
  <si>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</si>
  <si>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</si>
  <si>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</si>
  <si>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</si>
  <si>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</si>
  <si>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</si>
  <si>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</si>
  <si>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</si>
  <si>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</si>
  <si>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</si>
  <si>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</si>
  <si>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</si>
  <si>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</si>
  <si>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</si>
  <si>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</si>
  <si>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</si>
  <si>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</si>
  <si>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</si>
  <si>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</si>
  <si>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</si>
  <si>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</si>
  <si>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</si>
  <si>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</si>
  <si>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</si>
  <si>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</si>
  <si>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</si>
  <si>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</si>
  <si>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</si>
  <si>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</si>
  <si>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</si>
  <si>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</si>
  <si>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</si>
  <si>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</si>
  <si>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</si>
  <si>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</si>
  <si>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</si>
  <si>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</si>
  <si>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</si>
  <si>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</si>
  <si>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</si>
  <si>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</si>
  <si>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</si>
  <si>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</si>
  <si>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</si>
  <si>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</si>
  <si>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</si>
  <si>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</si>
  <si>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</si>
  <si>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</si>
  <si>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</si>
  <si>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</si>
  <si>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</si>
  <si>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</si>
  <si>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</si>
  <si>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</si>
  <si>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</si>
  <si>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</si>
  <si>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</si>
  <si>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</si>
  <si>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</si>
  <si>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</si>
  <si>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</si>
  <si>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</si>
  <si>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</si>
  <si>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</si>
  <si>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</si>
  <si>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</si>
  <si>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</si>
  <si>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</si>
  <si>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</si>
  <si>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</si>
  <si>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</si>
  <si>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</si>
  <si>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</si>
  <si>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</si>
  <si>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</si>
  <si>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</si>
  <si>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</si>
  <si>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</si>
  <si>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</si>
  <si>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</si>
  <si>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</si>
  <si>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</si>
  <si>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</si>
  <si>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</si>
  <si>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</si>
  <si>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</si>
  <si>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</si>
  <si>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</si>
  <si>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</si>
  <si>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</si>
  <si>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</si>
  <si>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</si>
  <si>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</si>
  <si>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</si>
  <si>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</si>
  <si>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</si>
  <si>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</si>
  <si>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</si>
  <si>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</si>
  <si>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</si>
  <si>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</si>
  <si>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</si>
  <si>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</si>
  <si>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</si>
  <si>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</si>
  <si>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</si>
  <si>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</si>
  <si>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</si>
  <si>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</si>
  <si>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</si>
  <si>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</si>
  <si>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</si>
  <si>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</si>
  <si>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</si>
  <si>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</si>
  <si>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</si>
  <si>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</si>
  <si>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</si>
  <si>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</si>
  <si>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</si>
  <si>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</si>
  <si>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</si>
  <si>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</si>
  <si>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</si>
  <si>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</si>
  <si>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</si>
  <si>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</si>
  <si>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</si>
  <si>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</si>
  <si>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</si>
  <si>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</si>
  <si>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</si>
  <si>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</si>
  <si>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</si>
  <si>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</si>
  <si>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</si>
  <si>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</si>
  <si>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</si>
  <si>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</si>
  <si>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</si>
  <si>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</si>
  <si>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</si>
  <si>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</si>
  <si>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</si>
  <si>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</si>
  <si>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</si>
  <si>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</si>
  <si>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</si>
  <si>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</si>
  <si>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</si>
  <si>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</si>
  <si>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</si>
  <si>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</si>
  <si>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</si>
  <si>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</si>
  <si>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</si>
  <si>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</si>
  <si>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</si>
  <si>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</si>
  <si>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</si>
  <si>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</si>
  <si>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</si>
  <si>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</si>
  <si>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</si>
  <si>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</si>
  <si>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</si>
  <si>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</si>
  <si>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</si>
  <si>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</si>
  <si>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</si>
  <si>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</si>
  <si>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</si>
  <si>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</si>
  <si>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</si>
  <si>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</si>
  <si>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</si>
  <si>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</si>
  <si>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</si>
  <si>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</si>
  <si>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</si>
  <si>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</si>
  <si>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</si>
  <si>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</si>
  <si>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</si>
  <si>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</si>
  <si>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</si>
  <si>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</si>
  <si>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</si>
  <si>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</si>
  <si>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</si>
  <si>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</si>
  <si>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</si>
  <si>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</si>
  <si>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</si>
  <si>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</si>
  <si>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</si>
  <si>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</si>
  <si>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</si>
  <si>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</si>
  <si>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</si>
  <si>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</si>
  <si>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</si>
  <si>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</si>
  <si>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</si>
  <si>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</si>
  <si>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</si>
  <si>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</si>
  <si>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</si>
  <si>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</si>
  <si>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</si>
  <si>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</si>
  <si>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</si>
  <si>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</si>
  <si>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</si>
  <si>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</si>
  <si>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</si>
  <si>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</si>
  <si>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</si>
  <si>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</si>
  <si>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</si>
  <si>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</si>
  <si>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</si>
  <si>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</si>
  <si>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</si>
  <si>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</si>
  <si>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</si>
  <si>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</si>
  <si>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</si>
  <si>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</si>
  <si>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</si>
  <si>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</si>
  <si>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</si>
  <si>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</si>
  <si>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</si>
  <si>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</si>
  <si>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</si>
  <si>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</si>
  <si>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</si>
  <si>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</si>
  <si>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</si>
  <si>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</si>
  <si>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</si>
  <si>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</si>
  <si>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</si>
  <si>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</si>
  <si>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</si>
  <si>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</si>
  <si>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</si>
  <si>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</si>
  <si>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</si>
  <si>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</si>
  <si>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</si>
  <si>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</si>
  <si>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</si>
  <si>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</si>
  <si>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</si>
  <si>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</si>
  <si>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</si>
  <si>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</si>
  <si>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</si>
  <si>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</si>
  <si>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</si>
  <si>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</si>
  <si>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</si>
  <si>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</si>
  <si>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</si>
  <si>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</si>
  <si>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</si>
  <si>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</si>
  <si>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</si>
  <si>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</si>
  <si>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</si>
  <si>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</si>
  <si>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</si>
  <si>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</si>
  <si>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</si>
  <si>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</si>
  <si>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</si>
  <si>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</si>
  <si>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</si>
  <si>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</si>
  <si>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</si>
  <si>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</si>
  <si>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</si>
  <si>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</si>
  <si>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</si>
  <si>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</si>
  <si>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</si>
  <si>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</si>
  <si>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</si>
  <si>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</si>
  <si>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</si>
  <si>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</si>
  <si>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</si>
  <si>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</si>
  <si>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</si>
  <si>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</si>
  <si>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</si>
  <si>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</si>
  <si>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</si>
  <si>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</si>
  <si>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</si>
  <si>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</si>
  <si>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</si>
  <si>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</si>
  <si>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</si>
  <si>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</si>
  <si>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</si>
  <si>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</si>
  <si>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</si>
  <si>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</si>
  <si>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</si>
  <si>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</si>
  <si>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</si>
  <si>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</si>
  <si>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</si>
  <si>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</si>
  <si>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</si>
  <si>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</si>
  <si>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</si>
  <si>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</si>
  <si>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</si>
  <si>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</si>
  <si>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</si>
  <si>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</si>
  <si>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</si>
  <si>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</si>
  <si>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</si>
  <si>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</si>
  <si>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</si>
  <si>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</si>
  <si>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</si>
  <si>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</si>
  <si>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</si>
  <si>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</si>
  <si>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</si>
  <si>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</si>
  <si>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</si>
  <si>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</si>
  <si>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</si>
  <si>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</si>
  <si>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</si>
  <si>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</si>
  <si>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</si>
  <si>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</si>
  <si>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</si>
  <si>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</si>
  <si>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</si>
  <si>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</si>
  <si>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</si>
  <si>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</si>
  <si>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</si>
  <si>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</si>
  <si>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</si>
  <si>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</si>
  <si>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</si>
  <si>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</si>
  <si>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</si>
  <si>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</si>
  <si>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</si>
  <si>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</si>
  <si>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</si>
  <si>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</si>
  <si>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</si>
  <si>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</si>
  <si>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</si>
  <si>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</si>
  <si>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</si>
  <si>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</si>
  <si>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</si>
  <si>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</si>
  <si>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</si>
  <si>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</si>
  <si>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</si>
  <si>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</si>
  <si>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</si>
  <si>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</si>
  <si>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</si>
  <si>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</si>
  <si>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</si>
  <si>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</si>
  <si>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</si>
  <si>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</si>
  <si>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</si>
  <si>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</si>
  <si>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</si>
  <si>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</si>
  <si>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</si>
  <si>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</si>
  <si>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</si>
  <si>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</si>
  <si>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</si>
  <si>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</si>
  <si>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</si>
  <si>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</si>
  <si>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</si>
  <si>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</si>
  <si>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</si>
  <si>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</si>
  <si>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</si>
  <si>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</si>
  <si>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</si>
  <si>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</si>
  <si>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</si>
  <si>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</si>
  <si>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</si>
  <si>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</si>
  <si>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</si>
  <si>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</si>
  <si>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</si>
  <si>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</si>
  <si>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</si>
  <si>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</si>
  <si>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</si>
  <si>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</si>
  <si>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</si>
  <si>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</si>
  <si>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</si>
  <si>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</si>
  <si>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</si>
  <si>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</si>
  <si>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</si>
  <si>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</si>
  <si>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</si>
  <si>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</si>
  <si>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</si>
  <si>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</si>
  <si>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</si>
  <si>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</si>
  <si>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</si>
  <si>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</si>
  <si>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</si>
  <si>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</si>
  <si>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</si>
  <si>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</si>
  <si>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</si>
  <si>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</si>
  <si>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</si>
  <si>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</si>
  <si>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</si>
  <si>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</si>
  <si>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</si>
  <si>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</si>
  <si>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</si>
  <si>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</si>
  <si>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</si>
  <si>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</si>
  <si>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</si>
  <si>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</si>
  <si>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</si>
  <si>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</si>
  <si>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</si>
  <si>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</si>
  <si>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</si>
  <si>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</si>
  <si>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</si>
  <si>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</si>
  <si>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</si>
  <si>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</si>
  <si>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</si>
  <si>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</si>
  <si>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</si>
  <si>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</si>
  <si>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</si>
  <si>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</si>
  <si>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</si>
  <si>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</si>
  <si>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</si>
  <si>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</si>
  <si>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</si>
  <si>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</si>
  <si>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</si>
  <si>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</si>
  <si>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</si>
  <si>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</si>
  <si>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</si>
  <si>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</si>
  <si>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</si>
  <si>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</si>
  <si>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</si>
  <si>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</si>
  <si>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</si>
  <si>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</si>
  <si>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</si>
  <si>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</si>
  <si>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</si>
  <si>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</si>
  <si>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</si>
  <si>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</si>
  <si>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</si>
  <si>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</si>
  <si>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</si>
  <si>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</si>
  <si>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</si>
  <si>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</si>
  <si>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</si>
  <si>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</si>
  <si>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</si>
  <si>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</si>
  <si>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</si>
  <si>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</si>
  <si>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</si>
  <si>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</si>
  <si>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</si>
  <si>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</si>
  <si>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</si>
  <si>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</si>
  <si>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</si>
  <si>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</si>
  <si>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</si>
  <si>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</si>
  <si>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</si>
  <si>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</si>
  <si>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</si>
  <si>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</si>
  <si>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</si>
  <si>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</si>
  <si>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</si>
  <si>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</si>
  <si>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</si>
  <si>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</si>
  <si>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</si>
  <si>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</si>
  <si>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</si>
  <si>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</si>
  <si>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</si>
  <si>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</si>
  <si>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</si>
  <si>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</si>
  <si>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</si>
  <si>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</si>
  <si>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</si>
  <si>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</si>
  <si>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</si>
  <si>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</si>
  <si>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</si>
  <si>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</si>
  <si>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</si>
  <si>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</si>
  <si>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</si>
  <si>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</si>
  <si>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</si>
  <si>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</si>
  <si>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</si>
  <si>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</si>
  <si>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</si>
  <si>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</si>
  <si>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</si>
  <si>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</si>
  <si>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</si>
  <si>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</si>
  <si>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</si>
  <si>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</si>
  <si>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</si>
  <si>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</si>
  <si>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</si>
  <si>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</si>
  <si>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</si>
  <si>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</si>
  <si>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</si>
  <si>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</si>
  <si>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</si>
  <si>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</si>
  <si>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</si>
  <si>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</si>
  <si>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</si>
  <si>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</si>
  <si>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</si>
  <si>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</si>
  <si>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</si>
  <si>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</si>
  <si>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</si>
  <si>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</si>
  <si>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</si>
  <si>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</si>
  <si>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</si>
  <si>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</si>
  <si>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</si>
  <si>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</si>
  <si>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</si>
  <si>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</si>
  <si>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</si>
  <si>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</si>
  <si>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</si>
  <si>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</si>
  <si>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</si>
  <si>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</si>
  <si>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</si>
  <si>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</si>
  <si>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</si>
  <si>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</si>
  <si>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</si>
  <si>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</si>
  <si>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</si>
  <si>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</si>
  <si>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</si>
  <si>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</si>
  <si>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</si>
  <si>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</si>
  <si>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</si>
  <si>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</si>
  <si>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</si>
  <si>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</si>
  <si>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</si>
  <si>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</si>
  <si>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</si>
  <si>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</si>
  <si>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</si>
  <si>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</si>
  <si>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</si>
  <si>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</si>
  <si>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</si>
  <si>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</si>
  <si>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</si>
  <si>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</si>
  <si>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</si>
  <si>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</si>
  <si>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</si>
  <si>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</si>
  <si>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</si>
  <si>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</si>
  <si>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</si>
  <si>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</si>
  <si>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</si>
  <si>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</si>
  <si>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</si>
  <si>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</si>
  <si>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</si>
  <si>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</si>
  <si>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</si>
  <si>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</si>
  <si>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</si>
  <si>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</si>
  <si>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</si>
  <si>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</si>
  <si>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</si>
  <si>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</si>
  <si>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</si>
  <si>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</si>
  <si>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</si>
  <si>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</si>
  <si>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</si>
  <si>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</si>
  <si>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</si>
  <si>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</si>
  <si>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</si>
  <si>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</si>
  <si>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</si>
  <si>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</si>
  <si>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</si>
  <si>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</si>
  <si>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</si>
  <si>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</si>
  <si>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</si>
  <si>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</si>
  <si>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</si>
  <si>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</si>
  <si>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</si>
  <si>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</si>
  <si>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</si>
  <si>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</si>
  <si>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</si>
  <si>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</si>
  <si>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</si>
  <si>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</si>
  <si>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</si>
  <si>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</si>
  <si>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</si>
  <si>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</si>
  <si>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</si>
  <si>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</si>
  <si>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</si>
  <si>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</si>
  <si>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</si>
  <si>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</si>
  <si>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</si>
  <si>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</si>
  <si>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</si>
  <si>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</si>
  <si>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</si>
  <si>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</si>
  <si>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</si>
  <si>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</si>
  <si>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</si>
  <si>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</si>
  <si>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</si>
  <si>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</si>
  <si>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</si>
  <si>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</si>
  <si>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</si>
  <si>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</si>
  <si>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</si>
  <si>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</si>
  <si>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</si>
  <si>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</si>
  <si>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</si>
  <si>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</si>
  <si>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</si>
  <si>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</si>
  <si>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</si>
  <si>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</si>
  <si>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</si>
  <si>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</si>
  <si>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</si>
  <si>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</si>
  <si>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</si>
  <si>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</si>
  <si>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</si>
  <si>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</si>
  <si>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</si>
  <si>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</si>
  <si>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</si>
  <si>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</si>
  <si>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</si>
  <si>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</si>
  <si>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</si>
  <si>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</si>
  <si>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</si>
  <si>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</si>
  <si>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</si>
  <si>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</si>
  <si>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</si>
  <si>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</si>
  <si>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</si>
  <si>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</si>
  <si>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</si>
  <si>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</si>
  <si>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</si>
  <si>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</si>
  <si>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</si>
  <si>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</si>
  <si>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</si>
  <si>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</si>
  <si>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</si>
  <si>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</si>
  <si>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</si>
  <si>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</si>
  <si>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</si>
  <si>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</si>
  <si>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</si>
  <si>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</si>
  <si>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</si>
  <si>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</si>
  <si>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</si>
  <si>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</si>
  <si>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</si>
  <si>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</si>
  <si>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</si>
  <si>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</si>
  <si>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</si>
  <si>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</si>
  <si>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</si>
  <si>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</si>
  <si>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</si>
  <si>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</si>
  <si>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</si>
  <si>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</si>
  <si>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</si>
  <si>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</si>
  <si>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</si>
  <si>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</si>
  <si>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</si>
  <si>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</si>
  <si>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</si>
  <si>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</si>
  <si>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</si>
  <si>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</si>
  <si>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</si>
  <si>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</si>
  <si>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</si>
  <si>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</si>
  <si>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</si>
  <si>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</si>
  <si>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</si>
  <si>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</si>
  <si>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</si>
  <si>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</si>
  <si>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</si>
  <si>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</si>
  <si>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</si>
  <si>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</si>
  <si>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</si>
  <si>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</si>
  <si>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</si>
  <si>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</si>
  <si>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</si>
  <si>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</si>
  <si>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</si>
  <si>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</si>
  <si>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</si>
  <si>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</si>
  <si>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</si>
  <si>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</si>
  <si>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</si>
  <si>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</si>
  <si>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</si>
  <si>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</si>
  <si>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</si>
  <si>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</si>
  <si>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</si>
  <si>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</si>
  <si>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</si>
  <si>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</si>
  <si>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</si>
  <si>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</si>
  <si>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</si>
  <si>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</si>
  <si>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</si>
  <si>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</si>
  <si>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</si>
  <si>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</si>
  <si>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</si>
  <si>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</si>
  <si>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</si>
  <si>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</si>
  <si>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</si>
  <si>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</si>
  <si>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</si>
  <si>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</si>
  <si>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</si>
  <si>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</si>
  <si>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</si>
  <si>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</si>
  <si>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</si>
  <si>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</si>
  <si>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</si>
  <si>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</si>
  <si>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</si>
  <si>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</si>
  <si>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</si>
  <si>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</si>
  <si>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</si>
  <si>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</si>
  <si>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</si>
  <si>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</si>
  <si>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</si>
  <si>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</si>
  <si>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</si>
  <si>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</si>
  <si>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</si>
  <si>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</si>
  <si>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</si>
  <si>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</si>
  <si>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</si>
  <si>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</si>
  <si>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</si>
  <si>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</si>
  <si>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</si>
  <si>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</si>
  <si>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</si>
  <si>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</si>
  <si>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</si>
  <si>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</si>
  <si>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</si>
  <si>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</si>
  <si>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</si>
  <si>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</si>
  <si>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</si>
  <si>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</si>
  <si>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</si>
  <si>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</si>
  <si>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</si>
  <si>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</si>
  <si>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</si>
  <si>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</si>
  <si>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</si>
  <si>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</si>
  <si>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</si>
  <si>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</si>
  <si>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</si>
  <si>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</si>
  <si>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</si>
  <si>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</si>
  <si>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</si>
  <si>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</si>
  <si>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</si>
  <si>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</si>
  <si>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</si>
  <si>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</si>
  <si>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</si>
  <si>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</si>
  <si>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</si>
  <si>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</si>
  <si>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</si>
  <si>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</si>
  <si>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</si>
  <si>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</si>
  <si>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</si>
  <si>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</si>
  <si>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</si>
  <si>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</si>
  <si>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</si>
  <si>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</si>
  <si>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</si>
  <si>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</si>
  <si>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</si>
  <si>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</si>
  <si>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</si>
  <si>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</si>
  <si>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</si>
  <si>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</si>
  <si>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</si>
  <si>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</si>
  <si>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</si>
  <si>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</si>
  <si>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</si>
  <si>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</si>
  <si>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</si>
  <si>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</si>
  <si>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</si>
  <si>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</si>
  <si>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</si>
  <si>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</si>
  <si>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</si>
  <si>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</si>
  <si>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</si>
  <si>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</si>
  <si>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</si>
  <si>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</si>
  <si>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</si>
  <si>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</si>
  <si>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</si>
  <si>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</si>
  <si>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</si>
  <si>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</si>
  <si>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</si>
  <si>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</si>
  <si>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</si>
  <si>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</si>
  <si>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</si>
  <si>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</si>
  <si>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</si>
  <si>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</si>
  <si>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</si>
  <si>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</si>
  <si>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</si>
  <si>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</si>
  <si>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</si>
  <si>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</si>
  <si>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</si>
  <si>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</si>
  <si>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</si>
  <si>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</si>
  <si>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</si>
  <si>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</si>
  <si>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</si>
  <si>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</si>
  <si>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</si>
  <si>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</si>
  <si>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</si>
  <si>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</si>
  <si>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</si>
  <si>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</si>
  <si>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</si>
  <si>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</si>
  <si>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</si>
  <si>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</si>
  <si>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</si>
  <si>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</si>
  <si>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</si>
  <si>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</si>
  <si>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</si>
  <si>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</si>
  <si>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</si>
  <si>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</si>
  <si>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</si>
  <si>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</si>
  <si>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</si>
  <si>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</si>
  <si>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</si>
  <si>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</si>
  <si>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</si>
  <si>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</si>
  <si>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</si>
  <si>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</si>
  <si>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</si>
  <si>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</si>
  <si>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</si>
  <si>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</si>
  <si>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</si>
  <si>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</si>
  <si>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</si>
  <si>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</si>
  <si>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</si>
  <si>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</si>
  <si>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</si>
  <si>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</si>
  <si>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</si>
  <si>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</si>
  <si>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</si>
  <si>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</si>
  <si>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</si>
  <si>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</si>
  <si>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</si>
  <si>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</si>
  <si>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</si>
  <si>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</si>
  <si>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</si>
  <si>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</si>
  <si>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</si>
  <si>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</si>
  <si>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</si>
  <si>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</si>
  <si>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</si>
  <si>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</si>
  <si>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</si>
  <si>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</si>
  <si>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</si>
  <si>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</si>
  <si>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</si>
  <si>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</si>
  <si>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</si>
  <si>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</si>
  <si>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</si>
  <si>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</si>
  <si>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</si>
  <si>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</si>
  <si>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</si>
  <si>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</si>
  <si>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</si>
  <si>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</si>
  <si>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</si>
  <si>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</si>
  <si>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</si>
  <si>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</si>
  <si>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</si>
  <si>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</si>
  <si>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</si>
  <si>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</si>
  <si>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</si>
  <si>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</si>
  <si>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</si>
  <si>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</si>
  <si>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</si>
  <si>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</si>
  <si>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</si>
  <si>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</si>
  <si>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</si>
  <si>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</si>
  <si>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</si>
  <si>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</si>
  <si>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</si>
  <si>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</si>
  <si>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</si>
  <si>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</si>
  <si>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</si>
  <si>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</si>
  <si>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</si>
  <si>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</si>
  <si>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</si>
  <si>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</si>
  <si>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</si>
  <si>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</si>
  <si>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</si>
  <si>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</si>
  <si>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</si>
  <si>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</si>
  <si>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</si>
  <si>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</si>
  <si>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</si>
  <si>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</si>
  <si>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</si>
  <si>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</si>
  <si>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</si>
  <si>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</si>
  <si>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</si>
  <si>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</si>
  <si>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</si>
  <si>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</si>
  <si>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</si>
  <si>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</si>
  <si>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</si>
  <si>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</si>
  <si>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</si>
  <si>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</si>
  <si>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</si>
  <si>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</si>
  <si>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</si>
  <si>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</si>
  <si>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</si>
  <si>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</si>
  <si>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</si>
  <si>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</si>
  <si>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</si>
  <si>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</si>
  <si>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</si>
  <si>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</si>
  <si>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</si>
  <si>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</si>
  <si>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</si>
  <si>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</si>
  <si>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</si>
  <si>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</si>
  <si>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</si>
  <si>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</si>
  <si>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</si>
  <si>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</si>
  <si>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</si>
  <si>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</si>
  <si>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</si>
  <si>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</si>
  <si>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</si>
  <si>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</si>
  <si>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</si>
  <si>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</si>
  <si>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</si>
  <si>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</si>
  <si>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</si>
  <si>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</si>
  <si>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</si>
  <si>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</si>
  <si>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</si>
  <si>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</si>
  <si>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</si>
  <si>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</si>
  <si>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</si>
  <si>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</si>
  <si>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</si>
  <si>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</si>
  <si>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</si>
  <si>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</si>
  <si>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</si>
  <si>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</si>
  <si>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</si>
  <si>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</si>
  <si>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</si>
  <si>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</si>
  <si>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</si>
  <si>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</si>
  <si>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</si>
  <si>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</si>
  <si>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</si>
  <si>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</si>
  <si>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</si>
  <si>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</si>
  <si>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</si>
  <si>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</si>
  <si>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</si>
  <si>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</si>
  <si>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</si>
  <si>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</si>
  <si>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</si>
  <si>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</si>
  <si>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</si>
  <si>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</si>
  <si>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</si>
  <si>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</si>
  <si>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</si>
  <si>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</si>
  <si>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</si>
  <si>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</si>
  <si>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</si>
  <si>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</si>
  <si>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</si>
  <si>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</si>
  <si>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</si>
  <si>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</si>
  <si>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</si>
  <si>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</si>
  <si>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</si>
  <si>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</si>
  <si>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</si>
  <si>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</si>
  <si>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</si>
  <si>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</si>
  <si>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</si>
  <si>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</si>
  <si>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</si>
  <si>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</si>
  <si>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</si>
  <si>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</si>
  <si>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</si>
  <si>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</si>
  <si>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</si>
  <si>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</si>
  <si>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</si>
  <si>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</si>
  <si>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</si>
  <si>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</si>
  <si>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</si>
  <si>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</si>
  <si>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</si>
  <si>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</si>
  <si>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</si>
  <si>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</si>
  <si>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</si>
  <si>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</si>
  <si>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</si>
  <si>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</si>
  <si>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</si>
  <si>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</si>
  <si>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</si>
  <si>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</si>
  <si>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</si>
  <si>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</si>
  <si>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</si>
  <si>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</si>
  <si>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</si>
  <si>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</si>
  <si>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</si>
  <si>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</si>
  <si>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</si>
  <si>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</si>
  <si>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</si>
  <si>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</si>
  <si>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</si>
  <si>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</si>
  <si>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</si>
  <si>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PCM-20251011-00001974</t>
  </si>
  <si>
    <t>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</si>
  <si>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</si>
  <si>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</si>
  <si>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</si>
  <si>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</si>
  <si>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</si>
  <si>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</si>
  <si>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</si>
  <si>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</si>
  <si>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</si>
  <si>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</si>
  <si>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</si>
  <si>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</si>
  <si>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</si>
  <si>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</si>
  <si>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</si>
  <si>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</si>
  <si>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</si>
  <si>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</si>
  <si>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</si>
  <si>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</si>
  <si>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</si>
  <si>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</si>
  <si>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</si>
  <si>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</si>
  <si>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</si>
  <si>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</si>
  <si>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</si>
  <si>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</si>
  <si>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</si>
  <si>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</si>
  <si>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</si>
  <si>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</si>
  <si>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</si>
  <si>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</si>
  <si>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</si>
  <si>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</si>
  <si>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</si>
  <si>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</si>
  <si>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</si>
  <si>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</si>
  <si>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</si>
  <si>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</si>
  <si>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</si>
  <si>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</si>
  <si>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</si>
  <si>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</si>
  <si>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</si>
  <si>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</si>
  <si>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</si>
  <si>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</si>
  <si>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</si>
  <si>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</si>
  <si>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</si>
  <si>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</si>
  <si>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</si>
  <si>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</si>
  <si>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</si>
  <si>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</si>
  <si>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</si>
  <si>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</si>
  <si>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</si>
  <si>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</si>
  <si>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</si>
  <si>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</si>
  <si>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</si>
  <si>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</si>
  <si>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</si>
  <si>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</si>
  <si>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</si>
  <si>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</si>
  <si>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</si>
  <si>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</si>
  <si>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</si>
  <si>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</si>
  <si>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</si>
  <si>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</si>
  <si>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</si>
  <si>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</si>
  <si>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</si>
  <si>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</si>
  <si>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</si>
  <si>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</si>
  <si>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</si>
  <si>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</si>
  <si>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</si>
  <si>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</si>
  <si>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</si>
  <si>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</si>
  <si>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</si>
  <si>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</si>
  <si>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</si>
  <si>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PCM-20251011-00001975</t>
  </si>
  <si>
    <t>ETA 35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</si>
  <si>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</si>
  <si>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</si>
  <si>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</si>
  <si>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</si>
  <si>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</si>
  <si>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</si>
  <si>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TT-20251011-01616, NO PCM</t>
  </si>
  <si>
    <t>N/A</t>
  </si>
  <si>
    <t>EM Team moved ETA: 30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</si>
  <si>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</si>
  <si>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</si>
  <si>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</si>
  <si>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</si>
  <si>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</si>
  <si>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</si>
  <si>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</si>
  <si>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</si>
  <si>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</si>
  <si>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140 MIN</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</si>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</sst>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2" totalsRowShown="0" headerRowDxfId="64" dataDxfId="63" headerRowBorderDxfId="61" tableBorderDxfId="62">
  <autoFilter ref="A1:L11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6" totalsRowShown="0" headerRowDxfId="48" dataDxfId="47" headerRowBorderDxfId="45" tableBorderDxfId="46" totalsRowBorderDxfId="44">
  <autoFilter ref="A1:L4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278.93992534722202</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0.82780717592686415</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t="s">
        <v>38969</v>
      </c>
      <c r="B4" s="139" t="str">
        <f>IFERROR(VLOOKUP(D4,DB!A:K,11,0),"")</f>
        <v>R1</v>
      </c>
      <c r="C4" s="139">
        <v>2</v>
      </c>
      <c r="D4" s="139" t="s">
        <v>8251</v>
      </c>
      <c r="E4" s="140" t="s">
        <v>38967</v>
      </c>
      <c r="F4" s="141">
        <v>45941.872974537036</v>
      </c>
      <c r="G4" s="142">
        <f ca="1">IFERROR(NOW()-F4,"")</f>
        <v>1.5376620372990146E-2</v>
      </c>
      <c r="H4" s="141">
        <v>45941.865729166668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45941.888351157409</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45941.888351157409</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45941.888351157409</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45941.888351157409</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45941.888351157409</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45941.888351157409</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45941.888351157409</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45941.888351157409</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45941.888351157409</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45941.888351157409</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45941.888351157409</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45941.888351157409</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45941.888351157409</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45941.888351157409</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45941.888351157409</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45941.888351157409</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45941.888351157409</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45941.888351157409</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45941.888351157409</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45941.888351157409</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45941.888351157409</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45941.888351157409</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45941.888351157409</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45941.888351157409</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45941.888351157409</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45941.888351157409</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45941.888351157409</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45941.888351157409</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45941.888351157409</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45941.888351157409</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45941.888351157409</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45941.888351157409</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45941.888351157409</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45941.888351157409</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45941.888351157409</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45941.888351157409</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45941.888351157409</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45941.888351157409</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45941.888351157409</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45941.888351157409</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45941.888351157409</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45941.888351157409</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45941.888351157409</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45941.888351157409</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9898FE42-CD74-4D95-9969-00F57C2E79DD}"/>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selection activeCell="D9" sqref="D9"/>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38967</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135.1612678240781</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116.88851319444802</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45941.888351157409</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39056</v>
      </c>
      <c r="B6" s="18" t="str">
        <f>IFERROR(VLOOKUP(D6,DB!A:K,11,0),"")</f>
        <v>R2</v>
      </c>
      <c r="C6" s="18">
        <v>1</v>
      </c>
      <c r="D6" s="18" t="s">
        <v>39057</v>
      </c>
      <c r="E6" s="117" t="s">
        <v>38964</v>
      </c>
      <c r="F6" s="118">
        <v>45941.698148148149</v>
      </c>
      <c r="G6" s="119">
        <f ca="1">IFERROR(NOW()-F6,"-")</f>
        <v>0.19020300926058553</v>
      </c>
      <c r="H6" s="159">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0.15895300926058553</v>
      </c>
      <c r="H7" s="159"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62" t="s">
        <v>39062</v>
      </c>
      <c r="B8" s="18" t="str">
        <f>IFERROR(VLOOKUP(D8,DB!A:K,11,0),"")</f>
        <v>R2</v>
      </c>
      <c r="C8" s="18">
        <v>1</v>
      </c>
      <c r="D8" s="18" t="s">
        <v>17448</v>
      </c>
      <c r="E8" s="117" t="s">
        <v>38967</v>
      </c>
      <c r="F8" s="118">
        <v>45941.874374999999</v>
      </c>
      <c r="G8" s="119">
        <f ca="1">IFERROR(NOW()-F8,"-")</f>
        <v>1.39761574100703E-2</v>
      </c>
      <c r="H8" s="118">
        <v>45941.858796296299</v>
      </c>
      <c r="I8" s="18" t="str">
        <f>IFERROR(VLOOKUP(D8,DB!A:F,6,0),"")</f>
        <v>SCECO</v>
      </c>
      <c r="J8" s="18" t="str">
        <f>IFERROR(VLOOKUP(D8,DB!A:G,7,0),"")</f>
        <v>In progress</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45941.888351157409</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45941.888351157409</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45941.888351157409</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45941.888351157409</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45941.888351157409</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45941.888351157409</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45941.888351157409</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45941.888351157409</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45941.888351157409</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45941.888351157409</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45941.888351157409</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45941.888351157409</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45941.888351157409</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45941.888351157409</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45941.888351157409</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45941.888351157409</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45941.888351157409</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45941.888351157409</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45941.888351157409</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45941.888351157409</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45941.888351157409</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45941.888351157409</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45941.888351157409</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45941.888351157409</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45941.888351157409</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45941.888351157409</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45941.888351157409</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45941.888351157409</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45941.888351157409</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45941.888351157409</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45941.888351157409</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45941.888351157409</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45941.888351157409</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45941.888351157409</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45941.888351157409</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45941.888351157409</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45941.888351157409</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45941.888351157409</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45941.888351157409</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45941.888351157409</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45941.888351157409</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45941.888351157409</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45941.888351157409</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45941.888351157409</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45941.888351157409</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45941.888351157409</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45941.888351157409</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45941.888351157409</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45941.888351157409</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45941.888351157409</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45941.888351157409</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45941.888351157409</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45941.888351157409</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45941.888351157409</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45941.888351157409</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45941.888351157409</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45941.888351157409</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45941.888351157409</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45941.888351157409</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45941.888351157409</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45941.888351157409</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45941.888351157409</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45941.888351157409</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45941.888351157409</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45941.888351157409</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45941.888351157409</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45941.888351157409</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45941.888351157409</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45941.888351157409</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45941.888351157409</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45941.888351157409</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45941.888351157409</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45941.888351157409</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45941.888351157409</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45941.888351157409</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45941.888351157409</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45941.888351157409</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45941.888351157409</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45941.888351157409</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45941.888351157409</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45941.888351157409</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45941.888351157409</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45941.888351157409</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45941.888351157409</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45941.888351157409</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45941.888351157409</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45941.888351157409</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45941.888351157409</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45941.888351157409</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45941.888351157409</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45941.888351157409</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45941.888351157409</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45941.888351157409</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45941.888351157409</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45941.888351157409</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45941.888351157409</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45941.888351157409</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45941.888351157409</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45941.888351157409</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45941.888351157409</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45941.888351157409</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45941.888351157409</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45941.888351157409</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45941.888351157409</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45941.888351157409</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45941.888351157409</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45941.888351157409</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45941.888351157409</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45941.888351157409</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45941.888351157409</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45941.888351157409</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45941.888351157409</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45941.888351157409</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45941.888351157409</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45941.888351157409</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45941.888351157409</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45941.888351157409</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45941.888351157409</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45941.888351157409</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45941.888351157409</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45941.888351157409</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45941.888351157409</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45941.888351157409</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45941.888351157409</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45941.888351157409</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45941.888351157409</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45941.888351157409</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45941.888351157409</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45941.888351157409</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45941.888351157409</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45941.888351157409</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45941.888351157409</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45941.888351157409</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45941.888351157409</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45941.888351157409</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45941.888351157409</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45941.888351157409</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45941.888351157409</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45941.888351157409</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45941.888351157409</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45941.888351157409</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45941.888351157409</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45941.888351157409</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45941.888351157409</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45941.888351157409</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45941.888351157409</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45941.888351157409</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45941.888351157409</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45941.888351157409</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45941.888351157409</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45941.888351157409</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45941.888351157409</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45941.888351157409</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45941.888351157409</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45941.888351157409</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45941.888351157409</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45941.888351157409</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5" ca="1" si="0">IFERROR(NOW()-F2,"-")</f>
        <v>45941.888351273148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45941.888351273148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45941.888351273148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45941.888351273148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45941.888351273148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45941.888351273148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45941.888351273148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45941.888351273148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45941.888351273148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45941.888351273148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45941.888351273148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45941.888351273148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45941.888351273148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45941.888351273148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ref="G16:G79" ca="1" si="1">IFERROR(NOW()-F16,"-")</f>
        <v>45941.888351273148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1"/>
        <v>45941.888351273148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45941.888351273148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45941.888351273148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45941.888351273148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45941.888351273148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45941.888351273148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45941.888351273148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45941.888351273148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45941.888351273148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45941.888351273148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45941.888351273148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45941.888351273148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45941.888351273148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45941.888351273148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45941.888351273148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45941.888351273148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45941.888351273148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45941.888351273148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45941.888351273148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45941.888351273148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45941.888351273148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45941.888351273148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45941.888351273148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45941.888351273148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45941.888351273148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45941.888351273148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45941.888351273148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45941.888351273148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45941.888351273148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45941.888351273148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45941.888351273148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45941.888351273148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45941.888351273148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45941.888351273148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45941.888351273148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45941.888351273148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45941.888351273148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45941.888351273148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45941.888351273148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45941.888351273148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45941.888351273148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45941.888351273148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45941.888351273148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45941.888351273148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45941.888351273148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45941.888351273148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45941.888351273148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45941.888351273148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45941.888351273148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45941.888351273148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45941.888351273148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45941.888351273148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45941.888351273148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45941.888351273148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45941.888351273148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45941.888351273148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45941.888351273148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45941.888351273148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45941.888351273148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45941.888351273148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45941.888351273148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45941.888351273148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45941.888351273148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ref="G80:G143" ca="1" si="2">IFERROR(NOW()-F80,"-")</f>
        <v>45941.888351273148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2"/>
        <v>45941.888351273148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45941.888351273148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45941.888351273148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45941.888351273148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45941.888351273148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45941.888351273148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45941.888351273148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45941.888351273148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45941.888351273148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45941.888351273148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45941.888351273148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45941.888351273148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45941.888351273148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45941.888351273148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45941.888351273148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45941.888351273148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45941.888351273148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45941.888351273148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45941.888351273148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45941.888351273148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45941.888351273148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45941.888351273148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45941.888351273148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45941.888351273148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45941.888351273148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45941.888351273148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45941.888351273148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45941.888351273148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45941.888351273148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45941.888351273148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45941.888351273148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45941.888351273148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45941.888351273148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45941.888351273148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45941.888351273148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45941.888351273148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45941.888351273148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45941.888351273148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45941.888351273148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45941.888351273148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45941.888351273148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45941.888351273148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45941.888351273148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45941.888351273148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45941.888351273148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45941.888351273148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45941.888351273148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45941.888351273148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45941.888351273148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45941.888351273148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45941.888351273148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45941.888351273148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45941.888351273148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45941.888351273148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45941.888351273148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45941.888351273148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45941.888351273148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45941.888351273148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45941.888351273148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45941.888351273148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45941.888351273148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45941.888351273148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45941.888351273148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ref="G144:G207" ca="1" si="3">IFERROR(NOW()-F144,"-")</f>
        <v>45941.888351273148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3"/>
        <v>45941.888351273148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45941.888351273148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45941.888351273148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45941.888351273148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45941.888351273148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45941.888351273148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45941.888351273148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45941.888351273148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45941.888351273148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45941.888351273148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45941.888351273148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45941.888351273148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45941.888351273148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45941.888351273148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45941.888351273148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45941.888351273148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45941.888351273148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45941.888351273148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45941.888351273148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45941.888351273148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45941.888351273148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45941.888351273148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45941.888351273148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45941.888351273148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45941.888351273148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45941.888351273148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45941.888351273148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45941.888351273148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45941.888351273148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45941.888351273148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45941.888351273148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45941.888351273148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45941.888351273148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45941.888351273148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45941.888351273148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45941.888351273148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45941.888351273148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45941.888351273148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45941.888351273148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45941.888351273148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45941.888351273148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45941.888351273148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45941.888351273148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45941.888351273148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45941.888351273148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45941.888351273148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45941.888351273148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45941.888351273148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45941.888351273148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45941.888351273148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45941.888351273148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45941.888351273148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45941.888351273148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45941.888351273148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45941.888351273148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45941.888351273148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45941.888351273148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45941.888351273148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45941.888351273148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45941.888351273148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45941.888351273148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45941.888351273148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45941.888351273148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ref="G208:G271" ca="1" si="4">IFERROR(NOW()-F208,"-")</f>
        <v>45941.888351273148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4"/>
        <v>45941.888351273148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45941.888351273148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45941.888351273148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45941.888351273148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45941.888351273148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45941.888351273148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45941.888351273148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45941.888351273148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45941.888351273148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45941.888351273148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45941.888351273148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45941.888351273148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45941.888351273148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45941.888351273148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45941.888351273148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45941.888351273148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45941.888351273148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45941.888351273148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45941.888351273148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45941.888351273148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45941.888351273148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45941.888351273148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45941.888351273148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45941.888351273148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45941.888351273148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45941.888351273148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45941.888351273148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45941.888351273148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45941.888351273148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45941.888351273148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45941.888351273148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45941.888351273148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45941.888351273148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45941.888351273148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45941.888351273148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45941.888351273148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45941.888351273148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45941.888351273148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45941.888351273148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45941.888351273148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45941.888351273148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45941.888351273148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45941.888351273148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45941.888351273148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45941.888351273148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45941.888351273148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45941.888351273148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45941.888351273148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45941.888351273148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45941.888351273148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45941.888351273148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45941.888351273148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45941.888351273148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45941.888351273148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45941.888351273148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45941.888351273148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45941.888351273148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45941.888351273148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45941.888351273148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45941.888351273148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45941.888351273148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45941.888351273148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45941.888351273148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ref="G272:G335" ca="1" si="5">IFERROR(NOW()-F272,"-")</f>
        <v>45941.888351273148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5"/>
        <v>45941.888351273148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45941.888351273148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45941.888351273148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45941.888351273148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45941.888351273148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45941.888351273148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45941.888351273148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45941.888351273148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45941.888351273148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45941.888351273148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45941.888351273148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45941.888351273148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45941.888351273148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45941.888351273148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45941.888351273148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45941.888351273148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45941.888351273148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45941.888351273148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45941.888351273148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45941.888351273148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45941.888351273148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45941.888351273148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45941.888351273148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45941.888351273148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45941.888351273148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45941.888351273148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45941.888351273148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45941.888351273148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45941.888351273148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45941.888351273148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45941.888351273148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45941.888351273148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45941.888351273148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45941.888351273148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45941.888351273148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45941.888351273148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45941.888351273148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45941.888351273148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45941.888351273148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45941.888351273148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45941.888351273148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45941.888351273148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45941.888351273148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45941.888351273148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45941.888351273148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45941.888351273148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45941.888351273148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45941.888351273148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45941.888351273148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45941.888351273148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45941.888351273148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45941.888351273148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45941.888351273148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45941.888351273148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45941.888351273148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45941.888351273148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45941.888351273148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45941.888351273148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45941.888351273148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45941.888351273148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45941.888351273148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45941.888351273148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45941.888351273148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ref="G336:G399" ca="1" si="6">IFERROR(NOW()-F336,"-")</f>
        <v>45941.888351273148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6"/>
        <v>45941.888351273148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45941.888351273148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45941.888351273148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45941.888351273148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45941.888351273148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45941.888351273148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45941.888351273148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45941.888351273148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45941.888351273148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45941.888351273148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45941.888351273148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45941.888351273148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45941.888351273148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45941.888351273148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45941.888351273148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45941.888351273148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45941.888351273148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45941.888351273148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45941.888351273148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45941.888351273148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45941.888351273148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45941.888351273148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45941.888351273148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45941.888351273148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45941.888351273148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45941.888351273148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45941.888351273148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45941.888351273148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45941.888351273148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45941.888351273148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45941.888351273148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45941.888351273148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45941.888351273148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45941.888351273148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45941.888351273148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45941.888351273148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45941.888351273148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45941.888351273148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45941.888351273148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45941.888351273148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45941.888351273148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45941.888351273148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45941.888351273148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45941.888351273148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45941.888351273148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45941.888351273148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45941.888351273148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45941.888351273148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45941.888351273148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45941.888351273148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45941.888351273148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45941.888351273148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45941.888351273148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45941.888351273148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45941.888351273148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45941.888351273148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45941.888351273148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45941.888351273148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45941.888351273148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45941.888351273148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45941.888351273148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45941.888351273148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45941.888351273148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ref="G400:G463" ca="1" si="7">IFERROR(NOW()-F400,"-")</f>
        <v>45941.888351273148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7"/>
        <v>45941.888351273148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45941.888351273148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45941.888351273148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45941.888351273148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45941.888351273148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45941.888351273148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45941.888351273148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45941.888351273148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45941.888351273148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45941.888351273148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45941.888351273148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45941.888351273148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45941.888351273148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45941.888351273148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45941.888351273148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45941.888351273148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45941.888351273148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45941.888351273148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45941.888351273148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45941.888351273148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45941.888351273148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45941.888351273148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45941.888351273148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45941.888351273148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45941.888351273148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45941.888351273148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45941.888351273148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45941.888351273148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45941.888351273148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45941.888351273148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45941.888351273148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45941.888351273148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45941.888351273148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45941.888351273148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45941.888351273148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45941.888351273148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45941.888351273148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45941.888351273148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45941.888351273148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45941.888351273148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45941.888351273148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45941.888351273148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45941.888351273148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45941.888351273148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45941.888351273148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45941.888351273148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45941.888351273148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45941.888351273148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45941.888351273148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45941.888351273148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45941.888351273148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45941.888351273148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45941.888351273148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45941.888351273148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45941.888351273148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45941.888351273148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45941.888351273148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45941.888351273148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45941.888351273148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45941.888351273148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45941.888351273148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45941.888351273148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45941.888351273148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ref="G464:G527" ca="1" si="8">IFERROR(NOW()-F464,"-")</f>
        <v>45941.888351273148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8"/>
        <v>45941.888351273148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45941.888351273148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45941.888351273148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45941.888351273148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45941.888351273148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45941.888351273148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45941.888351273148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45941.888351273148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45941.888351273148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45941.888351273148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45941.888351273148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45941.888351273148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45941.888351273148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45941.888351273148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45941.888351273148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45941.888351273148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45941.888351273148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45941.888351273148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45941.888351273148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45941.888351273148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45941.888351273148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45941.888351273148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45941.888351273148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45941.888351273148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45941.888351273148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45941.888351273148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45941.888351273148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45941.888351273148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45941.888351273148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45941.888351273148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45941.888351273148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45941.888351273148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45941.888351273148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45941.888351273148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45941.888351273148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45941.888351273148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45941.888351273148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45941.888351273148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45941.888351273148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45941.888351273148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45941.888351273148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45941.888351273148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45941.888351273148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45941.888351273148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45941.888351273148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45941.888351273148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45941.888351273148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45941.888351273148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45941.888351273148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45941.888351273148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45941.888351273148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45941.888351273148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45941.888351273148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45941.888351273148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45941.888351273148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45941.888351273148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45941.888351273148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45941.888351273148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45941.888351273148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45941.888351273148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45941.888351273148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45941.888351273148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45941.888351273148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ref="G528:G591" ca="1" si="9">IFERROR(NOW()-F528,"-")</f>
        <v>45941.888351273148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9"/>
        <v>45941.888351273148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45941.888351273148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45941.888351273148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45941.888351273148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45941.888351273148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45941.888351273148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45941.888351273148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45941.888351273148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45941.888351273148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45941.888351273148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45941.888351273148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45941.888351273148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45941.888351273148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45941.888351273148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45941.888351273148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45941.888351273148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45941.888351273148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45941.888351273148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45941.888351273148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45941.888351273148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45941.888351273148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45941.888351273148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45941.888351273148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45941.888351273148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45941.888351273148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45941.888351273148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45941.888351273148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45941.888351273148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45941.888351273148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45941.888351273148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45941.888351273148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45941.888351273148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45941.888351273148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45941.888351273148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45941.888351273148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45941.888351273148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45941.888351273148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45941.888351273148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45941.888351273148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45941.888351273148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45941.888351273148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45941.888351273148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45941.888351273148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45941.888351273148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45941.888351273148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45941.888351273148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45941.888351273148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45941.888351273148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45941.888351273148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45941.888351273148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45941.888351273148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45941.888351273148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45941.888351273148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45941.888351273148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45941.888351273148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45941.888351273148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45941.888351273148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45941.888351273148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45941.888351273148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45941.888351273148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45941.888351273148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45941.888351273148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45941.888351273148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ref="G592:G655" ca="1" si="10">IFERROR(NOW()-F592,"-")</f>
        <v>45941.888351273148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10"/>
        <v>45941.888351273148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45941.888351273148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45941.888351273148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45941.888351273148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45941.888351273148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45941.888351273148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45941.888351273148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45941.888351273148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45941.888351273148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45941.888351273148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45941.888351273148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45941.888351273148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45941.888351273148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45941.888351273148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45941.888351273148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45941.888351273148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45941.888351273148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45941.888351273148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45941.888351273148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45941.888351273148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45941.888351273148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45941.888351273148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45941.888351273148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45941.888351273148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45941.888351273148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45941.888351273148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45941.888351273148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45941.888351273148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45941.888351273148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45941.888351273148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45941.888351273148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45941.888351273148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45941.888351273148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45941.888351273148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45941.888351273148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45941.888351273148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45941.888351273148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45941.888351273148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45941.888351273148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45941.888351273148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45941.888351273148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45941.888351273148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45941.888351273148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45941.888351273148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45941.888351273148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45941.888351273148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45941.888351273148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45941.888351273148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45941.888351273148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45941.888351273148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45941.888351273148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45941.888351273148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45941.888351273148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45941.888351273148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45941.888351273148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45941.888351273148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45941.888351273148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45941.888351273148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45941.888351273148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45941.888351273148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45941.888351273148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45941.888351273148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45941.888351273148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ref="G656:G719" ca="1" si="11">IFERROR(NOW()-F656,"-")</f>
        <v>45941.888351273148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1"/>
        <v>45941.888351273148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45941.888351273148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45941.888351273148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45941.888351273148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45941.888351273148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45941.888351273148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45941.888351273148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45941.888351273148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45941.888351273148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45941.888351273148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45941.888351273148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45941.888351273148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45941.888351273148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45941.888351273148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45941.888351273148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45941.888351273148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45941.888351273148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45941.888351273148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45941.888351273148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45941.888351273148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45941.888351273148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45941.888351273148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45941.888351273148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45941.888351273148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45941.888351273148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45941.888351273148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45941.888351273148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45941.888351273148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45941.888351273148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45941.888351273148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45941.888351273148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45941.888351273148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45941.888351273148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45941.888351273148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45941.888351273148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45941.888351273148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45941.888351273148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45941.888351273148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45941.888351273148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45941.888351273148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45941.888351273148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45941.888351273148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45941.888351273148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45941.888351273148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45941.888351273148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45941.888351273148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45941.888351273148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45941.888351273148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45941.888351273148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45941.888351273148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45941.888351273148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45941.888351273148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45941.888351273148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45941.888351273148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45941.888351273148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45941.888351273148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45941.888351273148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45941.888351273148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45941.888351273148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45941.888351273148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45941.888351273148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45941.888351273148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45941.888351273148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ref="G720:G783" ca="1" si="12">IFERROR(NOW()-F720,"-")</f>
        <v>45941.888351273148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2"/>
        <v>45941.888351273148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45941.888351273148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45941.888351273148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45941.888351273148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45941.888351273148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45941.888351273148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45941.888351273148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45941.888351273148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45941.888351273148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45941.888351273148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45941.888351273148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45941.888351273148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45941.888351273148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45941.888351273148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45941.888351273148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45941.888351273148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45941.888351273148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45941.888351273148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45941.888351273148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45941.888351273148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45941.888351273148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45941.888351273148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45941.888351273148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45941.888351273148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45941.888351273148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45941.888351273148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45941.888351273148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45941.888351273148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45941.888351273148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45941.888351273148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45941.888351273148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45941.888351273148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45941.888351273148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45941.888351273148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45941.888351273148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45941.888351273148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45941.888351273148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45941.888351273148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45941.888351273148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45941.888351273148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45941.888351273148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45941.888351273148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45941.888351273148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45941.888351273148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45941.888351273148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45941.888351273148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45941.888351273148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45941.888351273148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45941.888351273148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45941.888351273148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45941.888351273148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45941.888351273148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45941.888351273148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45941.888351273148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45941.888351273148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45941.888351273148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45941.888351273148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45941.888351273148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45941.888351273148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45941.888351273148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45941.888351273148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45941.888351273148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45941.888351273148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ref="G784:G847" ca="1" si="13">IFERROR(NOW()-F784,"-")</f>
        <v>45941.888351273148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3"/>
        <v>45941.888351273148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45941.888351273148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45941.888351273148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45941.888351273148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45941.888351273148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45941.888351273148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45941.888351273148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45941.888351273148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45941.888351273148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45941.888351273148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45941.888351273148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45941.888351273148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45941.888351273148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45941.888351273148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45941.888351273148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45941.888351273148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45941.888351273148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45941.888351273148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45941.888351273148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45941.888351273148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45941.888351273148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45941.888351273148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45941.888351273148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45941.888351273148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45941.888351273148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45941.888351273148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45941.888351273148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45941.888351273148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45941.888351273148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45941.888351273148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45941.888351273148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45941.888351273148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45941.888351273148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45941.888351273148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45941.888351273148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45941.888351273148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45941.888351273148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45941.888351273148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45941.888351273148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45941.888351273148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45941.888351273148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45941.888351273148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45941.888351273148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45941.888351273148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45941.888351273148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45941.888351273148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45941.888351273148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45941.888351273148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45941.888351273148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45941.888351273148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45941.888351273148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45941.888351273148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45941.888351273148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45941.888351273148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45941.888351273148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45941.888351273148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45941.888351273148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45941.888351273148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45941.888351273148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45941.888351273148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45941.888351273148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45941.888351273148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45941.888351273148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ref="G848:G911" ca="1" si="14">IFERROR(NOW()-F848,"-")</f>
        <v>45941.888351273148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4"/>
        <v>45941.888351273148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45941.888351273148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45941.888351273148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45941.888351273148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45941.888351273148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45941.888351273148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45941.888351273148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45941.888351273148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45941.888351273148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45941.888351273148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45941.888351273148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45941.888351273148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45941.888351273148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45941.888351273148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45941.888351273148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45941.888351273148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45941.888351273148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45941.888351273148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45941.888351273148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45941.888351273148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45941.888351273148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45941.888351273148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45941.888351273148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45941.888351273148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45941.888351273148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45941.888351273148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45941.888351273148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45941.888351273148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45941.888351273148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45941.888351273148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45941.888351273148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45941.888351273148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45941.888351273148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45941.888351273148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45941.888351273148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45941.888351273148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45941.888351273148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45941.888351273148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45941.888351273148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45941.888351273148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45941.888351273148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45941.888351273148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45941.888351273148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45941.888351273148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45941.888351273148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45941.888351273148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45941.888351273148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45941.888351273148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45941.888351273148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45941.888351273148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45941.888351273148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45941.888351273148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45941.888351273148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45941.888351273148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45941.888351273148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45941.888351273148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45941.888351273148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45941.888351273148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45941.888351273148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45941.888351273148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45941.888351273148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45941.888351273148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45941.888351273148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ref="G912:G975" ca="1" si="15">IFERROR(NOW()-F912,"-")</f>
        <v>45941.888351273148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5"/>
        <v>45941.888351273148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45941.888351273148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45941.888351273148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45941.888351273148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45941.888351273148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45941.888351273148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45941.888351273148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45941.888351273148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45941.888351273148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45941.888351273148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45941.888351273148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45941.888351273148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45941.888351273148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45941.888351273148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45941.888351273148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45941.888351273148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45941.888351273148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45941.888351273148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45941.888351273148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45941.888351273148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45941.888351273148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45941.888351273148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45941.888351273148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45941.888351273148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45941.888351273148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45941.888351273148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45941.888351273148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45941.888351273148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45941.888351273148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45941.888351273148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45941.888351273148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45941.888351273148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45941.888351273148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45941.888351273148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45941.888351273148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45941.888351273148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45941.888351273148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45941.888351273148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45941.888351273148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45941.888351273148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45941.888351273148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45941.888351273148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45941.888351273148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45941.888351273148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45941.888351273148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45941.888351273148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45941.888351273148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45941.888351273148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45941.888351273148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45941.888351273148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45941.888351273148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45941.888351273148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45941.888351273148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45941.888351273148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45941.888351273148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45941.888351273148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45941.888351273148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45941.888351273148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45941.888351273148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45941.888351273148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45941.888351273148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45941.888351273148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45941.888351273148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ref="G976:G1039" ca="1" si="16">IFERROR(NOW()-F976,"-")</f>
        <v>45941.888351273148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6"/>
        <v>45941.888351273148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45941.888351273148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45941.888351273148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45941.888351273148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45941.888351273148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45941.888351273148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45941.888351273148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45941.888351273148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45941.888351273148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45941.888351273148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45941.888351273148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45941.888351273148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45941.888351273148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45941.888351273148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45941.888351273148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45941.888351273148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45941.888351273148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45941.888351273148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45941.888351273148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45941.888351273148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45941.888351273148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45941.888351273148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45941.888351273148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45941.888351273148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45941.888351273148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45941.888351273148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45941.888351273148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45941.888351273148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45941.888351273148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45941.888351273148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45941.888351273148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45941.888351273148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45941.888351273148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45941.888351273148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45941.888351273148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45941.888351273148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45941.888351273148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45941.888351273148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45941.888351273148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45941.888351273148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45941.888351273148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45941.888351273148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45941.888351273148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45941.888351273148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45941.888351273148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45941.888351273148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45941.888351273148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45941.888351273148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45941.888351273148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45941.888351273148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45941.888351273148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45941.888351273148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45941.888351273148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45941.888351273148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45941.888351273148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45941.888351273148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45941.888351273148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45941.888351273148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45941.888351273148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45941.888351273148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45941.888351273148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45941.888351273148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45941.888351273148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ref="G1040:G1103" ca="1" si="17">IFERROR(NOW()-F1040,"-")</f>
        <v>45941.888351273148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7"/>
        <v>45941.888351273148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45941.888351273148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45941.888351273148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45941.888351273148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45941.888351273148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45941.888351273148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45941.888351273148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45941.888351273148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45941.888351273148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45941.888351273148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45941.888351273148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45941.888351273148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45941.888351273148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45941.888351273148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45941.888351273148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45941.888351273148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45941.888351273148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45941.888351273148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45941.888351273148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45941.888351273148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45941.888351273148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45941.888351273148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45941.888351273148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45941.888351273148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45941.888351273148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45941.888351273148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45941.888351273148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45941.888351273148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45941.888351273148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45941.888351273148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45941.888351273148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45941.888351273148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45941.888351273148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45941.888351273148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45941.888351273148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45941.888351273148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45941.888351273148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45941.888351273148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45941.888351273148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45941.888351273148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45941.888351273148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45941.888351273148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45941.888351273148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45941.888351273148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45941.888351273148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45941.888351273148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45941.888351273148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45941.888351273148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45941.888351273148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45941.888351273148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45941.888351273148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45941.888351273148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45941.888351273148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45941.888351273148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45941.888351273148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45941.888351273148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45941.888351273148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45941.888351273148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45941.888351273148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45941.888351273148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45941.888351273148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45941.888351273148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45941.888351273148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ref="G1104:G1167" ca="1" si="18">IFERROR(NOW()-F1104,"-")</f>
        <v>45941.888351273148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8"/>
        <v>45941.888351273148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45941.888351273148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45941.888351273148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45941.888351273148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45941.888351273148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45941.888351273148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45941.888351273148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45941.888351273148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45941.888351273148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45941.888351273148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45941.888351273148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45941.888351273148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45941.888351273148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45941.888351273148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45941.888351273148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45941.888351273148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45941.888351273148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45941.888351273148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45941.888351273148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45941.888351273148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45941.888351273148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45941.888351273148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45941.888351273148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45941.888351273148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45941.888351273148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45941.888351273148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45941.888351273148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45941.888351273148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45941.888351273148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45941.888351273148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45941.888351273148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45941.888351273148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45941.888351273148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45941.888351273148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45941.888351273148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45941.888351273148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45941.888351273148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45941.888351273148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45941.888351273148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45941.888351273148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45941.888351273148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45941.888351273148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45941.888351273148</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45941.888351273148</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45941.888351273148</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45941.888351273148</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45941.888351273148</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45941.888351273148</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45941.888351273148</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45941.888351273148</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45941.888351273148</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45941.888351273148</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45941.888351273148</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45941.888351273148</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45941.888351273148</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45941.888351273148</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45941.888351273148</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45941.888351273148</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45941.888351273148</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45941.888351273148</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45941.888351273148</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45941.888351273148</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45941.888351273148</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ref="G1168:G1182" ca="1" si="19">IFERROR(NOW()-F1168,"-")</f>
        <v>45941.888351273148</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9"/>
        <v>45941.888351273148</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45941.888351273148</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45941.888351273148</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45941.888351273148</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45941.888351273148</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45941.888351273148</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45941.888351273148</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45941.888351273148</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45941.888351273148</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45941.888351273148</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45941.888351273148</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45941.888351273148</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45941.888351273148</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45941.888351273148</v>
      </c>
      <c r="H1182" s="22"/>
      <c r="I1182" s="19" t="str">
        <f>IFERROR(VLOOKUP(D1182,DB!A:F,6,0),"")</f>
        <v/>
      </c>
      <c r="J1182" s="18" t="str">
        <f>IFERROR(VLOOKUP(D1182,DB!A:G,7,0),"")</f>
        <v/>
      </c>
      <c r="K1182" s="47"/>
      <c r="L1182" s="23" t="str">
        <f>IFERROR(VLOOKUP(D1182,DB!A:I,9,0),"")</f>
        <v/>
      </c>
    </row>
  </sheetData>
  <dataValidations count="2">
    <dataValidation allowBlank="1" showInputMessage="1" showErrorMessage="1" sqref="E1" xr:uid="{5914219A-CB83-432D-936A-CC0CB6F3982A}"/>
    <dataValidation type="list" allowBlank="1" showInputMessage="1" showErrorMessage="1" sqref="E2:E11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238.4076335648133</v>
      </c>
      <c r="H2" s="102">
        <v>45703.474768518521</v>
      </c>
      <c r="I2" s="99" t="str">
        <f>IFERROR(VLOOKUP(D2,DB!A:F,6,0),"")</f>
        <v>SCECO</v>
      </c>
      <c r="J2" s="99" t="str">
        <f>IFERROR(VLOOKUP(D2,DB!A:G,7,0),"")</f>
        <v>Dead</v>
      </c>
      <c r="K2" s="104" t="s">
        <v>39065</v>
      </c>
      <c r="L2" s="96" t="str">
        <f>IFERROR(VLOOKUP(D2,DB!A:I,9,0),"")</f>
        <v>Latis</v>
      </c>
    </row>
    <row r="3" spans="1:16" ht="15" customHeight="1">
      <c r="A3" s="124"/>
      <c r="B3" s="124" t="str">
        <f>IFERROR(VLOOKUP(D3,DB!A:K,11,0),"")</f>
        <v/>
      </c>
      <c r="C3" s="125"/>
      <c r="D3" s="96"/>
      <c r="E3" s="101"/>
      <c r="F3" s="128"/>
      <c r="G3" s="129">
        <f ca="1">IFERROR(NOW()-F3,"")</f>
        <v>45941.888351157409</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45941.888351157409</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45941.888351157409</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45941.888351157409</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45941.888351157409</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45941.888351157409</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45941.888351157409</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55"/>
      <c r="E10" s="127"/>
      <c r="F10" s="128"/>
      <c r="G10" s="129">
        <f ca="1">IFERROR(NOW()-F10,"")</f>
        <v>45941.888351157409</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45941.888351157409</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45941.888351157409</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45941.888351157409</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45941.888351157409</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45941.888351157409</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45941.888351157409</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96"/>
      <c r="E17" s="127"/>
      <c r="F17" s="128"/>
      <c r="G17" s="129">
        <f ca="1">IFERROR(NOW()-F17,"")</f>
        <v>45941.888351157409</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45941.888351157409</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45941.888351157409</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45941.888351157409</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45941.888351157409</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45941.888351157409</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45941.888351157409</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45941.888351157409</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45941.888351157409</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45941.888351157409</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45941.888351157409</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45941.888351157409</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45941.888351157409</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45941.888351157409</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45941.888351157409</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45941.888351157409</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45941.888351157409</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45941.888351157409</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45941.888351157409</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45941.888351157409</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45941.888351157409</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45941.888351157409</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45941.888351157409</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45941.888351157409</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45941.888351157409</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45941.888351157409</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45941.888351157409</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45941.888351157409</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45941.888351157409</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45941.888351157409</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45941.888351157409</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45941.888351157409</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45941.888351157409</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45941.888351157409</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45941.888351157409</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45941.888351157409</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45941.888351157409</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45941.888351157409</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45941.888351157409</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45941.888351157409</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45941.888351157409</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45941.888351157409</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45941.888351157409</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45941.888351157409</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45941.888351157409</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45941.888351157409</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45941.888351157409</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45941.888351157409</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45941.888351157409</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45941.888351157409</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45941.888351157409</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45941.888351157409</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45941.888351157409</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45941.888351157409</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45941.888351157409</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45941.888351157409</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45941.888351157409</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45941.888351157409</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45941.888351157409</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45941.888351157409</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45941.888351157409</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45941.888351157409</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45941.888351157409</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45941.888351157409</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45941.888351157409</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45941.888351157409</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45941.888351157409</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45941.888351157409</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45941.888351157409</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45941.888351157409</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45941.888351157409</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45941.888351157409</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45941.888351157409</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45941.888351157409</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45941.888351157409</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45941.888351157409</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45941.888351157409</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45941.888351157409</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45941.888351157409</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45941.888351157409</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45941.888351157409</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45941.888351157409</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45941.888351157409</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45941.888351157409</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45941.888351157409</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45941.888351157409</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45941.888351157409</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45941.888351157409</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45941.888351157409</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45941.888351157409</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45941.888351157409</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45941.888351157409</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45941.888351157409</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45941.888351157409</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45941.888351157409</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45941.888351157409</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45941.888351157409</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45941.888351157409</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45941.888351157409</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45941.888351157409</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45941.888351157409</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45941.888351157409</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45941.888351157409</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45941.888351157409</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45941.888351157409</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45941.888351157409</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45941.888351157409</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45941.888351157409</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45941.888351157409</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45941.888351157409</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45941.888351157409</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45941.888351157409</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45941.888351157409</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45941.888351157409</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45941.888351157409</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45941.888351157409</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45941.888351157409</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45941.888351157409</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45941.888351157409</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45941.888351157409</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45941.888351157409</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45941.888351157409</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45941.888351157409</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45941.888351157409</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45941.888351157409</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45941.888351157409</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45941.888351157409</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45941.888351157409</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45941.888351157409</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45941.888351157409</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45941.888351157409</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45941.888351157409</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45941.888351157409</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45941.888351157409</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45941.888351157409</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45941.888351157409</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45941.888351157409</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45941.888351157409</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45941.888351157409</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45941.888351157409</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45941.888351157409</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45941.888351157409</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45941.888351157409</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45941.888351157409</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45941.888351157409</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45941.888351157409</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45941.888351157409</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45941.888351157409</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45941.888351157409</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45941.888351157409</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45941.888351157409</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45941.888351157409</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45941.888351157409</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45941.888351157409</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45941.888351157409</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45941.888351157409</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45941.888351157409</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45941.888351157409</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45941.888351157409</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45941.888351157409</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45941.888351157409</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45941.888351157409</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45941.888351157409</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45941.888351157409</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45941.888351157409</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45941.888351157409</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45941.888351157409</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45941.888351157409</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45941.888351157409</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45941.888351157409</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45941.888351157409</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45941.888351157409</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45941.888351157409</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45941.888351157409</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45941.888351157409</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45941.888351157409</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45941.888351157409</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45941.888351157409</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45941.888351157409</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45941.888351157409</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45941.888351157409</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45941.888351157409</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45941.888351157409</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45941.888351157409</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45941.888351157409</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45941.888351157409</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45941.888351157409</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45941.888351157409</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45941.888351157409</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45941.888351157409</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45941.888351157409</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45941.888351157409</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45941.888351157409</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45941.888351157409</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45941.888351157409</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45941.888351157409</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45941.888351157409</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45941.888351157409</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45941.888351157409</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45941.888351157409</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45941.888351157409</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45941.888351157409</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45941.888351157409</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45941.888351157409</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45941.888351157409</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45941.888351157409</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45941.888351157409</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45941.888351157409</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45941.888351157409</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45941.888351157409</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45941.888351157409</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45941.888351157409</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45941.888351157409</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45941.888351157409</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45941.888351157409</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45941.888351157409</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45941.888351157409</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45941.888351157409</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45941.888351157409</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45941.888351157409</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45941.888351157409</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45941.888351157409</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45941.888351157409</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45941.888351157409</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45941.888351157409</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45941.888351157409</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45941.888351157409</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45941.888351157409</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45941.888351157409</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45941.888351157409</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45941.888351157409</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45941.888351157409</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45941.888351157409</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45941.888351157409</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45941.888351157409</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45941.888351157409</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45941.888351157409</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45941.888351157409</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45941.888351157409</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45941.888351157409</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45941.888351157409</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45941.888351157409</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45941.888351157409</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45941.888351157409</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45941.888351157409</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45941.888351157409</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45941.888351157409</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45941.888351157409</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45941.888351157409</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45941.888351157409</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45941.888351157409</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45941.888351157409</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45941.888351157409</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45941.888351157409</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45941.888351157409</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45941.888351157409</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45941.888351157409</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45941.888351157409</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45941.888351157409</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45941.888351157409</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45941.888351157409</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45941.888351157409</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45941.888351157409</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45941.888351157409</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45941.888351157409</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45941.888351157409</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45941.888351157409</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45941.888351157409</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45941.888351157409</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45941.888351157409</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45941.888351157409</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45941.888351157409</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45941.888351157409</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45941.888351157409</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45941.888351157409</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45941.888351157409</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45941.888351157409</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45941.888351157409</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45941.888351157409</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45941.888351157409</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45941.888351157409</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45941.888351157409</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45941.888351157409</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45941.888351157409</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45941.888351157409</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45941.888351157409</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45941.888351157409</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45941.888351157409</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45941.888351157409</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45941.888351157409</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45941.888351157409</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45941.888351157409</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45941.888351157409</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45941.888351157409</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45941.888351157409</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45941.888351157409</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45941.888351157409</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45941.888351157409</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45941.888351157409</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45941.888351157409</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45941.888351157409</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45941.888351157409</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45941.888351157409</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45941.888351157409</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45941.888351157409</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45941.888351157409</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45941.888351157409</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45941.888351157409</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45941.888351157409</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45941.888351157409</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45941.888351157409</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45941.888351157409</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45941.888351157409</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45941.888351157409</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45941.888351157409</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45941.888351157409</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45941.888351157409</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45941.888351157409</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45941.888351157409</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45941.888351157409</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45941.888351157409</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45941.888351157409</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45941.888351157409</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45941.888351157409</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45941.888351157409</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45941.888351157409</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45941.888351157409</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45941.888351157409</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45941.888351157409</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45941.888351157409</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45941.888351157409</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45941.888351157409</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45941.888351157409</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45941.888351157409</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45941.888351157409</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45941.888351157409</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45941.888351157409</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45941.888351157409</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45941.888351157409</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45941.888351157409</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45941.888351157409</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45941.888351157409</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45941.888351157409</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45941.888351157409</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45941.888351157409</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45941.888351157409</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45941.888351157409</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45941.888351157409</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45941.888351157409</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45941.888351157409</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45941.888351157409</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45941.888351157409</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45941.888351157409</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45941.888351157409</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45941.888351157409</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45941.888351157409</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45941.888351157409</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45941.888351157409</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45941.888351157409</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45941.888351157409</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45941.888351157409</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45941.888351157409</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45941.888351157409</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45941.888351157409</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45941.888351157409</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45941.888351157409</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45941.888351157409</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45941.888351157409</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45941.888351157409</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45941.888351157409</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45941.888351157409</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45941.888351157409</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45941.888351157409</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45941.888351157409</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45941.888351157409</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45941.888351157409</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45941.888351157409</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45941.888351157409</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45941.888351157409</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45941.888351157409</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45941.888351157409</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45941.888351157409</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45941.888351157409</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45941.888351157409</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45941.888351157409</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45941.888351157409</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45941.888351157409</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45941.888351157409</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45941.888351157409</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45941.888351157409</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45941.888351157409</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45941.888351157409</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45941.888351157409</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45941.888351157409</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45941.888351157409</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45941.888351157409</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45941.888351157409</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45941.888351157409</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45941.888351157409</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45941.888351157409</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45941.888351157409</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45941.888351157409</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45941.888351157409</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45941.888351157409</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45941.888351157409</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45941.888351157409</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45941.888351157409</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45941.888351157409</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45941.888351157409</v>
      </c>
      <c r="H425" s="128"/>
      <c r="I425" s="124" t="str">
        <f>IFERROR(VLOOKUP(D425,DB!A:F,6,0),"")</f>
        <v/>
      </c>
      <c r="J425" s="124" t="str">
        <f>IFERROR(VLOOKUP(D425,DB!A:G,7,0),"")</f>
        <v/>
      </c>
      <c r="K425" s="130"/>
      <c r="L425" s="126" t="str">
        <f>IFERROR(VLOOKUP(D425,DB!A:I,9,0),"")</f>
        <v/>
      </c>
    </row>
    <row r="426" spans="1:12" ht="15" customHeight="1">
      <c r="A426" s="131"/>
      <c r="B426" s="131" t="str">
        <f>IFERROR(VLOOKUP(D426,DB!A:K,11,0),"")</f>
        <v/>
      </c>
      <c r="C426" s="132"/>
      <c r="D426" s="133"/>
      <c r="E426" s="134"/>
      <c r="F426" s="135"/>
      <c r="G426" s="136">
        <f ca="1">IFERROR(NOW()-F426,"")</f>
        <v>45941.888351157409</v>
      </c>
      <c r="H426" s="135"/>
      <c r="I426" s="131" t="str">
        <f>IFERROR(VLOOKUP(D426,DB!A:F,6,0),"")</f>
        <v/>
      </c>
      <c r="J426" s="131" t="str">
        <f>IFERROR(VLOOKUP(D426,DB!A:G,7,0),"")</f>
        <v/>
      </c>
      <c r="K426" s="137"/>
      <c r="L426" s="133" t="str">
        <f>IFERROR(VLOOKUP(D426,DB!A:I,9,0),"")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39066</v>
      </c>
      <c r="B2" s="37" t="str">
        <f>IFERROR(VLOOKUP(D2,DB!A:K,11,0),"")</f>
        <v>R5</v>
      </c>
      <c r="C2" s="37">
        <v>3</v>
      </c>
      <c r="D2" s="123" t="s">
        <v>36000</v>
      </c>
      <c r="E2" s="37" t="s">
        <v>38964</v>
      </c>
      <c r="F2" s="38">
        <v>45891.832060185188</v>
      </c>
      <c r="G2" s="154">
        <f ca="1">IFERROR(NOW()-F2,"")</f>
        <v>50.056290972221177</v>
      </c>
      <c r="H2" s="38">
        <v>45891.790393518517</v>
      </c>
      <c r="I2" s="37" t="str">
        <f>IFERROR(VLOOKUP(D2,DB!A:F,6,0),"")</f>
        <v>Generator-SG</v>
      </c>
      <c r="J2" s="37" t="str">
        <f>IFERROR(VLOOKUP(D2,DB!A:G,7,0),"")</f>
        <v>Vandalized</v>
      </c>
      <c r="K2" s="37" t="s">
        <v>39067</v>
      </c>
      <c r="L2" s="37" t="str">
        <f>IFERROR(VLOOKUP(D2,DB!A:I,9,0),"")</f>
        <v>Latis</v>
      </c>
      <c r="M2" s="122"/>
    </row>
    <row r="3" spans="1:13" ht="30.75">
      <c r="A3" s="37" t="s">
        <v>39068</v>
      </c>
      <c r="B3" s="37" t="str">
        <f>IFERROR(VLOOKUP(D3,DB!A:K,11,0),"")</f>
        <v>R5</v>
      </c>
      <c r="C3" s="37">
        <v>1</v>
      </c>
      <c r="D3" s="37" t="s">
        <v>31295</v>
      </c>
      <c r="E3" s="37" t="s">
        <v>38967</v>
      </c>
      <c r="F3" s="38">
        <v>45926.188877314817</v>
      </c>
      <c r="G3" s="154">
        <f t="shared" ref="G3" ca="1" si="0">IFERROR(NOW()-F3,"")</f>
        <v>15.699473842592852</v>
      </c>
      <c r="H3" s="38">
        <v>45926.158159722225</v>
      </c>
      <c r="I3" s="37" t="str">
        <f>IFERROR(VLOOKUP(D3,DB!A:F,6,0),"")</f>
        <v>SCECO</v>
      </c>
      <c r="J3" s="37" t="str">
        <f>IFERROR(VLOOKUP(D3,DB!A:G,7,0),"")</f>
        <v>Good</v>
      </c>
      <c r="K3" s="37" t="s">
        <v>39069</v>
      </c>
      <c r="L3" s="37" t="str">
        <f>IFERROR(VLOOKUP(D3,DB!A:I,9,0),"")</f>
        <v>Latis</v>
      </c>
      <c r="M3" s="122"/>
    </row>
    <row r="4" spans="1:13" ht="15">
      <c r="A4" s="37" t="s">
        <v>39070</v>
      </c>
      <c r="B4" s="37" t="str">
        <f>IFERROR(VLOOKUP(D4,DB!A:K,11,0),"")</f>
        <v>R5</v>
      </c>
      <c r="C4" s="37">
        <v>2</v>
      </c>
      <c r="D4" s="37" t="s">
        <v>35537</v>
      </c>
      <c r="E4" s="37" t="s">
        <v>38964</v>
      </c>
      <c r="F4" s="38" t="s">
        <v>39071</v>
      </c>
      <c r="G4" s="39" t="str">
        <f t="shared" ref="G4:G29" ca="1" si="1">IFERROR(NOW()-F4,"")</f>
        <v/>
      </c>
      <c r="H4" s="38">
        <v>45941.853414351855</v>
      </c>
      <c r="I4" s="37" t="str">
        <f>IFERROR(VLOOKUP(D4,DB!A:F,6,0),"")</f>
        <v>Generator-SG</v>
      </c>
      <c r="J4" s="37" t="str">
        <f>IFERROR(VLOOKUP(D4,DB!A:G,7,0),"")</f>
        <v>Vandalized</v>
      </c>
      <c r="K4" s="37" t="s">
        <v>39072</v>
      </c>
      <c r="L4" s="37" t="str">
        <f>IFERROR(VLOOKUP(D4,DB!A:I,9,0),"")</f>
        <v>Latis</v>
      </c>
    </row>
    <row r="5" spans="1:13" ht="15">
      <c r="A5" s="37"/>
      <c r="B5" s="37" t="str">
        <f>IFERROR(VLOOKUP(D5,DB!A:K,11,0),"")</f>
        <v/>
      </c>
      <c r="C5" s="37"/>
      <c r="D5" s="37"/>
      <c r="E5" s="37"/>
      <c r="F5" s="38"/>
      <c r="G5" s="39">
        <f t="shared" ca="1" si="1"/>
        <v>45941.888351157409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45941.888351157409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45941.888351157409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45941.888351157409</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45941.888351157409</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45941.888351157409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45941.888351157409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45941.888351157409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45941.888351157409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45941.888351157409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45941.888351157409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45941.888351157409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45941.888351157409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45941.888351157409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45941.888351157409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45941.888351157409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45941.888351157409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45941.888351157409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45941.888351157409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45941.888351157409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45941.888351157409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45941.888351157409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45941.888351157409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45941.888351157409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45941.888351157409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45941.888351157409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45941.888351157409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45941.888351157409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45941.888351157409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45941.888351157409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45941.888351157409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45941.888351157409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45941.888351157409</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45941.888351157409</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45941.888351157409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45941.888351157409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45941.888351157409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45941.888351157409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45941.888351157409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45941.888351157409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45941.888351157409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45941.888351157409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45941.888351157409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45941.888351157409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45941.888351157409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45941.888351157409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45941.888351157409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45941.888351157409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45941.888351157409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45941.888351157409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45941.888351157409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45941.888351157409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45941.888351157409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45941.888351157409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45941.888351157409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45941.888351157409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45941.888351157409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45941.888351157409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45941.888351157409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45941.888351157409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45941.888351157409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45941.888351157409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45941.888351157409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45941.888351157409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45941.888351157409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45941.888351157409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45941.888351157409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45941.888351157409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45941.888351157409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45941.888351157409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45941.888351157409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45941.888351157409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45941.888351157409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45941.888351157409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45941.888351157409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45941.888351157409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45941.888351157409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45941.888351157409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45941.888351157409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45941.888351157409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45941.888351157409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45941.888351157409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45941.888351157409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45941.888351157409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45941.888351157409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45941.888351157409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45941.888351157409</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45941.888351157409</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39073</v>
      </c>
      <c r="B2" s="146" t="s">
        <v>5398</v>
      </c>
      <c r="C2" s="145">
        <v>1</v>
      </c>
      <c r="D2" s="146" t="s">
        <v>34463</v>
      </c>
      <c r="E2" s="145" t="s">
        <v>39074</v>
      </c>
      <c r="F2" s="147">
        <v>45926.772847222222</v>
      </c>
      <c r="G2" s="148">
        <f ca="1">IFERROR(NOW()-F2,"-")</f>
        <v>15.115503935187007</v>
      </c>
      <c r="H2" s="149">
        <v>45927.449074074102</v>
      </c>
      <c r="I2" s="146" t="str">
        <f>IFERROR(VLOOKUP(D2,DB!A:F,6,0),"")</f>
        <v>SCECO</v>
      </c>
      <c r="J2" s="146" t="str">
        <f>IFERROR(VLOOKUP(D2,DB!A:G,7,0),"")</f>
        <v>Weak</v>
      </c>
      <c r="K2" s="145" t="s">
        <v>39075</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39076</v>
      </c>
      <c r="B3" s="146" t="str">
        <f>IFERROR(VLOOKUP(D3,DB!A:K,11,0),"")</f>
        <v>R6</v>
      </c>
      <c r="C3" s="145">
        <v>1</v>
      </c>
      <c r="D3" s="146" t="s">
        <v>34282</v>
      </c>
      <c r="E3" s="145" t="s">
        <v>38964</v>
      </c>
      <c r="F3" s="149">
        <v>45939.529062499998</v>
      </c>
      <c r="G3" s="148">
        <f ca="1">IFERROR(NOW()-F3,"-")</f>
        <v>2.3592886574115255</v>
      </c>
      <c r="H3" s="149">
        <v>45927.987534722219</v>
      </c>
      <c r="I3" s="146" t="str">
        <f>IFERROR(VLOOKUP(D3,DB!A:F,6,0),"")</f>
        <v>SCECO</v>
      </c>
      <c r="J3" s="146" t="str">
        <f>IFERROR(VLOOKUP(D3,DB!A:G,7,0),"")</f>
        <v>Vandalized</v>
      </c>
      <c r="K3" s="145" t="s">
        <v>39077</v>
      </c>
      <c r="L3" s="146" t="str">
        <f>IFERROR(VLOOKUP(D3,DB!A:I,9,0),"")</f>
        <v>Latis</v>
      </c>
    </row>
    <row r="4" spans="1:16383" ht="31.5" customHeight="1">
      <c r="A4" s="145" t="s">
        <v>39078</v>
      </c>
      <c r="B4" s="146" t="s">
        <v>5398</v>
      </c>
      <c r="C4" s="145">
        <v>1</v>
      </c>
      <c r="D4" s="146" t="s">
        <v>32861</v>
      </c>
      <c r="E4" s="145" t="s">
        <v>39074</v>
      </c>
      <c r="F4" s="147">
        <v>45933.880972222221</v>
      </c>
      <c r="G4" s="148">
        <f ca="1">IFERROR(NOW()-F4,"-")</f>
        <v>8.0073789351881715</v>
      </c>
      <c r="H4" s="149">
        <v>45929.455266203702</v>
      </c>
      <c r="I4" s="146" t="str">
        <f>IFERROR(VLOOKUP(D4,DB!A:F,6,0),"")</f>
        <v>SCECO</v>
      </c>
      <c r="J4" s="146" t="str">
        <f>IFERROR(VLOOKUP(D4,DB!A:G,7,0),"")</f>
        <v>In progress</v>
      </c>
      <c r="K4" s="145" t="s">
        <v>39079</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39080</v>
      </c>
      <c r="B5" s="146" t="s">
        <v>5398</v>
      </c>
      <c r="C5" s="145">
        <v>1</v>
      </c>
      <c r="D5" s="146" t="s">
        <v>33408</v>
      </c>
      <c r="E5" s="145" t="s">
        <v>38964</v>
      </c>
      <c r="F5" s="147">
        <v>45941.023958333331</v>
      </c>
      <c r="G5" s="148">
        <f ca="1">IFERROR(NOW()-F5,"-")</f>
        <v>0.86439282407809515</v>
      </c>
      <c r="H5" s="149">
        <v>45934.470231481479</v>
      </c>
      <c r="I5" s="146" t="str">
        <f>IFERROR(VLOOKUP(D5,DB!A:F,6,0),"")</f>
        <v>SCECO</v>
      </c>
      <c r="J5" s="146" t="str">
        <f>IFERROR(VLOOKUP(D5,DB!A:G,7,0),"")</f>
        <v>Dead</v>
      </c>
      <c r="K5" s="145" t="s">
        <v>39079</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39081</v>
      </c>
      <c r="B6" s="145" t="str">
        <f>IFERROR(VLOOKUP(D6,DB!A:K,11,0),"")</f>
        <v>R6</v>
      </c>
      <c r="C6" s="145">
        <v>1</v>
      </c>
      <c r="D6" s="145" t="s">
        <v>33216</v>
      </c>
      <c r="E6" s="145" t="s">
        <v>38964</v>
      </c>
      <c r="F6" s="147">
        <v>45941.763437499998</v>
      </c>
      <c r="G6" s="148">
        <f ca="1">IFERROR(NOW()-F6,"-")</f>
        <v>0.12491365741152549</v>
      </c>
      <c r="H6" s="147">
        <v>45941.7577662037</v>
      </c>
      <c r="I6" s="145" t="str">
        <f>IFERROR(VLOOKUP(D6,DB!A:F,6,0),"")</f>
        <v>SCECO</v>
      </c>
      <c r="J6" s="145" t="str">
        <f>IFERROR(VLOOKUP(D6,DB!A:G,7,0),"")</f>
        <v>Dead</v>
      </c>
      <c r="K6" s="145" t="s">
        <v>39082</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39083</v>
      </c>
      <c r="B7" s="145" t="str">
        <f>IFERROR(VLOOKUP(D7,DB!A:K,11,0),"")</f>
        <v>R6</v>
      </c>
      <c r="C7" s="145">
        <v>1</v>
      </c>
      <c r="D7" s="145" t="s">
        <v>32435</v>
      </c>
      <c r="E7" s="145" t="s">
        <v>38964</v>
      </c>
      <c r="F7" s="147">
        <v>45941.842129629629</v>
      </c>
      <c r="G7" s="148">
        <f ca="1">IFERROR(NOW()-F7,"-")</f>
        <v>4.6221527780289762E-2</v>
      </c>
      <c r="H7" s="147">
        <v>45941.826874999999</v>
      </c>
      <c r="I7" s="145" t="str">
        <f>IFERROR(VLOOKUP(D7,DB!A:F,6,0),"")</f>
        <v>SCECO</v>
      </c>
      <c r="J7" s="145" t="str">
        <f>IFERROR(VLOOKUP(D7,DB!A:G,7,0),"")</f>
        <v>Good</v>
      </c>
      <c r="K7" s="145" t="s">
        <v>39084</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07"/>
      <c r="B8" s="106" t="str">
        <f>IFERROR(VLOOKUP(D8,DB!A:K,11,0),"")</f>
        <v/>
      </c>
      <c r="C8" s="108"/>
      <c r="D8" s="161"/>
      <c r="E8" s="109"/>
      <c r="F8" s="110"/>
      <c r="G8" s="78">
        <f ca="1">IFERROR(NOW()-F8,"-")</f>
        <v>45941.888351157409</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61"/>
      <c r="E9" s="109"/>
      <c r="F9" s="110"/>
      <c r="G9" s="78">
        <f ca="1">IFERROR(NOW()-F9,"-")</f>
        <v>45941.888351157409</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45941.888351157409</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45941.888351157409</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45941.888351157409</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45941.888351157409</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45941.888351157409</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45941.888351157409</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45941.888351157409</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45941.888351157409</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45941.888351157409</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45941.888351157409</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45941.888351157409</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45941.888351157409</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45941.888351157409</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45941.888351157409</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45941.888351157409</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45941.888351157409</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45941.888351157409</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45941.888351157409</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45941.888351157409</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45941.888351157409</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45941.888351157409</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45941.888351157409</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45941.888351157409</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45941.888351157409</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45941.888351157409</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45941.888351157409</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45941.888351157409</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45941.888351157409</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45941.888351157409</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45941.888351157409</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45941.888351157409</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45941.888351157409</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45941.888351157409</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45941.888351157409</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45941.888351157409</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45941.888351157409</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45941.888351157409</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45941.888351157409</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45941.888351157409</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45941.888351157409</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45941.888351157409</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45941.888351157409</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45941.888351157409</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45941.888351157409</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45941.888351157409</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45941.888351157409</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45941.888351157409</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45941.888351157409</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45941.888351157409</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45941.888351157409</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45941.888351157409</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45941.888351157409</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45941.888351157409</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45941.888351157409</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45941.888351157409</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45941.888351157409</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45941.888351157409</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45941.888351157409</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45941.888351157409</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45941.888351157409</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45941.888351157409</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45941.888351157409</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45941.888351157409</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45941.888351157409</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45941.888351157409</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45941.888351157409</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45941.888351157409</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45941.888351157409</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45941.888351157409</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45941.888351157409</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45941.888351157409</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45941.888351157409</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45941.888351157409</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45941.888351157409</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45941.888351157409</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45941.888351157409</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45941.888351157409</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45941.888351157409</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45941.888351157409</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45941.888351157409</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45941.888351157409</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45941.888351157409</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45941.888351157409</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45941.888351157409</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45941.888351157409</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45941.888351157409</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45941.888351157409</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45941.888351157409</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45941.888351157409</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45941.888351157409</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45941.888351157409</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45941.888351157409</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45941.888351157409</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45941.888351157409</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45941.888351157409</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45941.888351157409</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45941.888351157409</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45941.888351157409</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45941.888351157409</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45941.888351157409</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45941.888351157409</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45941.888351157409</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45941.888351157409</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45941.888351157409</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45941.888351157409</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45941.888351157409</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45941.888351157409</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45941.888351157409</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45941.888351157409</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45941.888351157409</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45941.888351157409</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45941.888351157409</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45941.888351157409</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45941.888351157409</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45941.888351157409</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45941.888351157409</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45941.888351157409</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45941.888351157409</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45941.888351157409</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45941.888351157409</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45941.888351157409</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45941.888351157409</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45941.888351157409</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45941.888351157409</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45941.888351157409</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45941.888351157409</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45941.888351157409</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45941.888351157409</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45941.888351157409</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45941.888351157409</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45941.888351157409</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45941.888351157409</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45941.888351157409</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45941.888351157409</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45941.888351157409</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45941.888351157409</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45941.888351157409</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45941.888351157409</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45941.888351157409</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45941.888351157409</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45941.888351157409</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45941.888351157409</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45941.888351157409</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45941.888351157409</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45941.888351157409</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45941.888351157409</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45941.888351157409</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45941.888351157409</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45941.888351157409</v>
      </c>
      <c r="H158" s="110"/>
      <c r="I158" s="106" t="str">
        <f>IFERROR(VLOOKUP(D158,DB!A:F,6,0),"")</f>
        <v/>
      </c>
      <c r="J158" s="105" t="str">
        <f>IFERROR(VLOOKUP(D158,DB!A:G,7,0),"")</f>
        <v/>
      </c>
      <c r="K158" s="111"/>
      <c r="L158" s="112" t="str">
        <f>IFERROR(VLOOKUP(D158,DB!A:I,9,0),"")</f>
        <v/>
      </c>
    </row>
  </sheetData>
  <dataValidations count="2">
    <dataValidation allowBlank="1" showInputMessage="1" showErrorMessage="1" sqref="E1" xr:uid="{380493DB-286A-4683-AF55-C78F04945A49}"/>
    <dataValidation type="list" allowBlank="1" showInputMessage="1" showErrorMessage="1" sqref="E3 E5: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2025-10-11T18:20:53Z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